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40" yWindow="0" windowWidth="23625" windowHeight="11985"/>
  </bookViews>
  <sheets>
    <sheet name="1" sheetId="8" r:id="rId1"/>
  </sheets>
  <definedNames>
    <definedName name="_xlnm.Print_Area" localSheetId="0">'1'!$A$1:$J$45</definedName>
  </definedNames>
  <calcPr calcId="152511"/>
</workbook>
</file>

<file path=xl/calcChain.xml><?xml version="1.0" encoding="utf-8"?>
<calcChain xmlns="http://schemas.openxmlformats.org/spreadsheetml/2006/main">
  <c r="F16" i="8" l="1"/>
  <c r="F19" i="8" l="1"/>
  <c r="F17" i="8"/>
  <c r="F20" i="8"/>
  <c r="F15" i="8"/>
  <c r="F14" i="8" s="1"/>
  <c r="F31" i="8"/>
  <c r="F18" i="8"/>
  <c r="F21" i="8"/>
  <c r="F29" i="8"/>
  <c r="F23" i="8"/>
  <c r="F25" i="8"/>
  <c r="F27" i="8"/>
  <c r="F22" i="8"/>
  <c r="F26" i="8"/>
  <c r="F28" i="8"/>
  <c r="F24" i="8"/>
  <c r="F11" i="8" l="1"/>
</calcChain>
</file>

<file path=xl/sharedStrings.xml><?xml version="1.0" encoding="utf-8"?>
<sst xmlns="http://schemas.openxmlformats.org/spreadsheetml/2006/main" count="127" uniqueCount="89">
  <si>
    <t>Основные проектные характеристики объектов капитального строительства</t>
  </si>
  <si>
    <t>начало</t>
  </si>
  <si>
    <t>окончание</t>
  </si>
  <si>
    <t>№№ пунктов</t>
  </si>
  <si>
    <t xml:space="preserve">Наименование показателей                                                                      </t>
  </si>
  <si>
    <t>Сроки строительства</t>
  </si>
  <si>
    <t>Распределительные газопроводы г.Череповец, ул. Матуринская, Совхозная</t>
  </si>
  <si>
    <t>Распределительные газопроводы п.Чагода (мкр. Леспромхоз) - 1 эт.</t>
  </si>
  <si>
    <t>Стоимостная оценка инвестиций, тыс.руб. (без НДС)</t>
  </si>
  <si>
    <t>Распределительные газопроводы с.Чаромское Шекснинского района</t>
  </si>
  <si>
    <t>Распределительные газопроводы  д.Камешник</t>
  </si>
  <si>
    <t>Распределительные газопроводы г.Вологда, ул.Овражная, Кувшиновская, Поповича, Чкалова</t>
  </si>
  <si>
    <t>Распределительные газопроводы с.Чаромское (ул.Центральная- ул.Шоссейная)</t>
  </si>
  <si>
    <t>Распределительные газопроводы г.Красавино (Советский пр.-ул.Ткачей) Великоустюгского района</t>
  </si>
  <si>
    <t>Распределительный газопровод д. Солманское, д. Горка Череповецкого района</t>
  </si>
  <si>
    <t>Распределительные газопроводы м. Егорово  Усть-Кубинского района</t>
  </si>
  <si>
    <t>Газификация МВКК Вологодская слобода г.Вологда</t>
  </si>
  <si>
    <t>Распределительные газопроводы д.Алексино Вологодского района</t>
  </si>
  <si>
    <t>Распределительные газопроводы с.Сизьма, ул. Комсомольская, Ленина, Ветеранов Шекснинского района</t>
  </si>
  <si>
    <t>Распределительные газопроводы д. Сверчково Усть-Кубинского района</t>
  </si>
  <si>
    <t>Распределительные газопроводы д Марково Вологодского района</t>
  </si>
  <si>
    <t>Распределительные газопроводы г.Сокол (ул.Набережная слободы ул.Горького, Советский пр.)</t>
  </si>
  <si>
    <t>Газификация  д.42 ул. 6-я Садовая (п.Ананьино) г.Вологда</t>
  </si>
  <si>
    <t>ГП Ершово-Ирма-Раменье-Камешник 2014</t>
  </si>
  <si>
    <t>160-63</t>
  </si>
  <si>
    <t xml:space="preserve"> -</t>
  </si>
  <si>
    <t>110-63</t>
  </si>
  <si>
    <t>-</t>
  </si>
  <si>
    <t>110-90</t>
  </si>
  <si>
    <t>90-63</t>
  </si>
  <si>
    <t>225-63</t>
  </si>
  <si>
    <t>63, 57</t>
  </si>
  <si>
    <t>110-225</t>
  </si>
  <si>
    <t>160, 90, 89</t>
  </si>
  <si>
    <t>110,63, 57, 32</t>
  </si>
  <si>
    <t>160-110, 89</t>
  </si>
  <si>
    <t>160-63, 159, 108</t>
  </si>
  <si>
    <t>110, 108</t>
  </si>
  <si>
    <t>160 - 63, 159, 89</t>
  </si>
  <si>
    <t>225-63 ,219</t>
  </si>
  <si>
    <t>совокупно по объекту</t>
  </si>
  <si>
    <t>в отчётном периоде</t>
  </si>
  <si>
    <t>источник финансирования</t>
  </si>
  <si>
    <t>спецнадбавка</t>
  </si>
  <si>
    <t>х</t>
  </si>
  <si>
    <t>Приложение №9</t>
  </si>
  <si>
    <t>к приказу ФАС России</t>
  </si>
  <si>
    <t>от 18.01.2019 № 38/19</t>
  </si>
  <si>
    <t>Форма 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</si>
  <si>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</si>
  <si>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</si>
  <si>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</si>
  <si>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</si>
  <si>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</si>
  <si>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</si>
  <si>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</si>
  <si>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</si>
  <si>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</si>
  <si>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</si>
  <si>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</si>
  <si>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</si>
  <si>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</si>
  <si>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</si>
  <si>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</si>
  <si>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</si>
  <si>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</si>
  <si>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</si>
  <si>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</si>
  <si>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</t>
  </si>
  <si>
    <t>7</t>
  </si>
  <si>
    <t>8</t>
  </si>
  <si>
    <t>6</t>
  </si>
  <si>
    <t>протяжённость линейной трубопроводов, км</t>
  </si>
  <si>
    <t>диаметр (диапазон диаметров) трубопроводов, мм</t>
  </si>
  <si>
    <t>количество газорегуляторных пунктов, ед</t>
  </si>
  <si>
    <r>
      <t>Информация об инвестиционной программе</t>
    </r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 xml:space="preserve"> газификации Вологодской области, финансируемой  за счет специальной надбавки к тарифу на услуги по транспортировке газа по газораспределительным сетям АО "Газпром газораспределение" за 2018 год</t>
    </r>
  </si>
  <si>
    <r>
      <t>Общая сумма инвестиций</t>
    </r>
    <r>
      <rPr>
        <vertAlign val="superscript"/>
        <sz val="12"/>
        <rFont val="Times New Roman"/>
        <family val="1"/>
        <charset val="204"/>
      </rPr>
      <t xml:space="preserve">2 </t>
    </r>
  </si>
  <si>
    <r>
      <t>Сведения о строительстве, реконструкции  объектов капитального строительства</t>
    </r>
    <r>
      <rPr>
        <vertAlign val="superscript"/>
        <sz val="12"/>
        <rFont val="Times New Roman"/>
        <family val="1"/>
        <charset val="204"/>
      </rPr>
      <t>3</t>
    </r>
  </si>
  <si>
    <r>
      <t>Новые объекты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, в том числе:</t>
    </r>
  </si>
  <si>
    <r>
      <t>Объекты капитального  строительства (основной стройки)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</si>
  <si>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r>
      <t>Реконструируемые (модернизируемые) объекты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</si>
  <si>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Сведения о долгосрочных финансовых вложениях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</si>
  <si>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Сведения о приобретении оборудования, не входящего в сметы строек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</si>
  <si>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Сведения о приобретении внеоборотных активов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</si>
  <si>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Примечание:</t>
  </si>
  <si>
    <r>
      <t>1</t>
    </r>
    <r>
      <rPr>
        <vertAlign val="superscript"/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</si>
  <si>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</si>
  <si>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  <charset val="204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</si>
  <si>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Для основных строек, стоимость которых превышает 10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</si>
</sst>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name val="Arial Cyr"/>
      <charset val="204"/>
    </font>
    <font>
      <sz val="9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Alignment="1"/>
    <xf numFmtId="0" fontId="11" fillId="0" borderId="0" xfId="0" applyFont="1" applyFill="1" applyAlignment="1"/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4" fontId="14" fillId="0" borderId="2" xfId="0" applyNumberFormat="1" applyFont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wrapText="1"/>
    </xf>
    <xf numFmtId="2" fontId="15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wrapText="1"/>
    </xf>
    <xf numFmtId="49" fontId="5" fillId="0" borderId="2" xfId="0" applyNumberFormat="1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 wrapText="1"/>
    </xf>
    <xf numFmtId="2" fontId="11" fillId="3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wrapText="1"/>
    </xf>
    <xf numFmtId="4" fontId="14" fillId="2" borderId="2" xfId="0" applyNumberFormat="1" applyFont="1" applyFill="1" applyBorder="1" applyAlignment="1">
      <alignment horizontal="center" wrapText="1"/>
    </xf>
    <xf numFmtId="2" fontId="15" fillId="2" borderId="2" xfId="0" applyNumberFormat="1" applyFont="1" applyFill="1" applyBorder="1" applyAlignment="1">
      <alignment wrapText="1"/>
    </xf>
    <xf numFmtId="3" fontId="15" fillId="2" borderId="2" xfId="0" applyNumberFormat="1" applyFont="1" applyFill="1" applyBorder="1" applyAlignment="1">
      <alignment wrapText="1"/>
    </xf>
    <xf numFmtId="3" fontId="15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/>
    </xf>
  </cellXfs>
  <cellStyles count="20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7"/>
  <sheetViews>
    <sheetView tabSelected="1" view="pageBreakPreview" zoomScale="80" zoomScaleNormal="7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36" sqref="B36"/>
    </sheetView>
  </sheetViews>
  <sheetFormatPr defaultRowHeight="12.75" outlineLevelRow="1" outlineLevelCol="1" x14ac:dyDescent="0.2"/>
  <cols>
    <col min="1" max="1" width="9" style="20" customWidth="1"/>
    <col min="2" max="2" width="49.5703125" style="27" customWidth="1"/>
    <col min="3" max="3" width="14.42578125" style="21" customWidth="1" outlineLevel="1"/>
    <col min="4" max="4" width="21.85546875" style="21" customWidth="1" outlineLevel="1"/>
    <col min="5" max="5" width="22.42578125" style="21" customWidth="1"/>
    <col min="6" max="7" width="22" style="32" customWidth="1"/>
    <col min="8" max="8" width="21.42578125" style="20" customWidth="1"/>
    <col min="9" max="9" width="22.140625" style="20" customWidth="1"/>
    <col min="10" max="10" width="19.42578125" style="20" customWidth="1"/>
    <col min="11" max="16384" width="9.140625" style="20"/>
  </cols>
  <sheetData>
    <row r="1" spans="1:10" ht="15.75" x14ac:dyDescent="0.25">
      <c r="A1" s="48"/>
      <c r="B1" s="49"/>
      <c r="C1" s="50"/>
      <c r="D1" s="50"/>
      <c r="E1" s="50"/>
      <c r="F1" s="51"/>
      <c r="G1" s="51"/>
      <c r="H1" s="48"/>
      <c r="I1" s="48"/>
      <c r="J1" s="47" t="s">
        <v>45</v>
      </c>
    </row>
    <row r="2" spans="1:10" ht="15.75" x14ac:dyDescent="0.25">
      <c r="A2" s="52"/>
      <c r="B2" s="52"/>
      <c r="C2" s="52"/>
      <c r="D2" s="52"/>
      <c r="E2" s="52"/>
      <c r="F2" s="53"/>
      <c r="G2" s="53"/>
      <c r="H2" s="54"/>
      <c r="I2" s="54"/>
      <c r="J2" s="47" t="s">
        <v>46</v>
      </c>
    </row>
    <row r="3" spans="1:10" ht="15.75" outlineLevel="1" x14ac:dyDescent="0.25">
      <c r="A3" s="48"/>
      <c r="B3" s="49"/>
      <c r="C3" s="50"/>
      <c r="D3" s="50"/>
      <c r="E3" s="50"/>
      <c r="F3" s="51"/>
      <c r="G3" s="51"/>
      <c r="H3" s="54"/>
      <c r="I3" s="54"/>
      <c r="J3" s="47" t="s">
        <v>47</v>
      </c>
    </row>
    <row r="4" spans="1:10" ht="15.75" x14ac:dyDescent="0.25">
      <c r="A4" s="48"/>
      <c r="B4" s="52"/>
      <c r="C4" s="52"/>
      <c r="D4" s="52"/>
      <c r="E4" s="52"/>
      <c r="F4" s="53"/>
      <c r="G4" s="53"/>
      <c r="H4" s="54"/>
      <c r="I4" s="54"/>
      <c r="J4" s="47" t="s">
        <v>48</v>
      </c>
    </row>
    <row r="5" spans="1:10" ht="15.75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44.25" customHeight="1" x14ac:dyDescent="0.2">
      <c r="A6" s="106" t="s">
        <v>75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24" customHeight="1" x14ac:dyDescent="0.25">
      <c r="A7" s="48"/>
      <c r="B7" s="55"/>
      <c r="C7" s="56"/>
      <c r="D7" s="56"/>
      <c r="E7" s="56"/>
      <c r="F7" s="57"/>
      <c r="G7" s="57"/>
      <c r="H7" s="58"/>
      <c r="I7" s="58"/>
      <c r="J7" s="47"/>
    </row>
    <row r="8" spans="1:10" ht="34.5" customHeight="1" x14ac:dyDescent="0.2">
      <c r="A8" s="107" t="s">
        <v>3</v>
      </c>
      <c r="B8" s="107" t="s">
        <v>4</v>
      </c>
      <c r="C8" s="109" t="s">
        <v>5</v>
      </c>
      <c r="D8" s="110"/>
      <c r="E8" s="109" t="s">
        <v>8</v>
      </c>
      <c r="F8" s="111"/>
      <c r="G8" s="113"/>
      <c r="H8" s="109" t="s">
        <v>0</v>
      </c>
      <c r="I8" s="111"/>
      <c r="J8" s="110"/>
    </row>
    <row r="9" spans="1:10" ht="47.25" x14ac:dyDescent="0.2">
      <c r="A9" s="112"/>
      <c r="B9" s="108"/>
      <c r="C9" s="59" t="s">
        <v>1</v>
      </c>
      <c r="D9" s="59" t="s">
        <v>2</v>
      </c>
      <c r="E9" s="59" t="s">
        <v>40</v>
      </c>
      <c r="F9" s="60" t="s">
        <v>41</v>
      </c>
      <c r="G9" s="60" t="s">
        <v>42</v>
      </c>
      <c r="H9" s="59" t="s">
        <v>72</v>
      </c>
      <c r="I9" s="59" t="s">
        <v>73</v>
      </c>
      <c r="J9" s="59" t="s">
        <v>74</v>
      </c>
    </row>
    <row r="10" spans="1:10" s="46" customFormat="1" ht="15.75" x14ac:dyDescent="0.2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</row>
    <row r="11" spans="1:10" ht="18.75" outlineLevel="1" x14ac:dyDescent="0.2">
      <c r="A11" s="62">
        <v>1</v>
      </c>
      <c r="B11" s="63" t="s">
        <v>76</v>
      </c>
      <c r="C11" s="64"/>
      <c r="D11" s="64"/>
      <c r="E11" s="65"/>
      <c r="F11" s="66">
        <f>F14</f>
        <v>15084.778200000002</v>
      </c>
      <c r="G11" s="66" t="s">
        <v>43</v>
      </c>
      <c r="H11" s="67"/>
      <c r="I11" s="64"/>
      <c r="J11" s="64"/>
    </row>
    <row r="12" spans="1:10" ht="34.5" outlineLevel="1" x14ac:dyDescent="0.2">
      <c r="A12" s="62">
        <v>2</v>
      </c>
      <c r="B12" s="63" t="s">
        <v>77</v>
      </c>
      <c r="C12" s="64"/>
      <c r="D12" s="64"/>
      <c r="E12" s="64"/>
      <c r="F12" s="66" t="s">
        <v>44</v>
      </c>
      <c r="G12" s="66" t="s">
        <v>44</v>
      </c>
      <c r="H12" s="68"/>
      <c r="I12" s="66"/>
      <c r="J12" s="66"/>
    </row>
    <row r="13" spans="1:10" ht="34.5" outlineLevel="1" x14ac:dyDescent="0.2">
      <c r="A13" s="62" t="s">
        <v>49</v>
      </c>
      <c r="B13" s="63" t="s">
        <v>79</v>
      </c>
      <c r="C13" s="64"/>
      <c r="D13" s="64"/>
      <c r="E13" s="64"/>
      <c r="F13" s="66" t="s">
        <v>44</v>
      </c>
      <c r="G13" s="66" t="s">
        <v>44</v>
      </c>
      <c r="H13" s="67"/>
      <c r="I13" s="64"/>
      <c r="J13" s="64"/>
    </row>
    <row r="14" spans="1:10" ht="24" customHeight="1" outlineLevel="1" x14ac:dyDescent="0.25">
      <c r="A14" s="62" t="s">
        <v>50</v>
      </c>
      <c r="B14" s="63" t="s">
        <v>78</v>
      </c>
      <c r="C14" s="69"/>
      <c r="D14" s="69"/>
      <c r="E14" s="70"/>
      <c r="F14" s="70">
        <f>SUM(F15:F31)</f>
        <v>15084.778200000002</v>
      </c>
      <c r="G14" s="70" t="s">
        <v>43</v>
      </c>
      <c r="H14" s="71"/>
      <c r="I14" s="69"/>
      <c r="J14" s="69"/>
    </row>
    <row r="15" spans="1:10" s="39" customFormat="1" ht="47.25" outlineLevel="1" x14ac:dyDescent="0.2">
      <c r="A15" s="72" t="s">
        <v>51</v>
      </c>
      <c r="B15" s="35" t="s">
        <v>13</v>
      </c>
      <c r="C15" s="31">
        <v>2015</v>
      </c>
      <c r="D15" s="31">
        <v>2018</v>
      </c>
      <c r="E15" s="36">
        <v>3774.05</v>
      </c>
      <c r="F15" s="33">
        <f>30683.33/1000+31112.99/1000+62383.34/1000</f>
        <v>124.17966</v>
      </c>
      <c r="G15" s="70" t="s">
        <v>43</v>
      </c>
      <c r="H15" s="37">
        <v>2.5485000000000002</v>
      </c>
      <c r="I15" s="38" t="s">
        <v>35</v>
      </c>
      <c r="J15" s="38" t="s">
        <v>25</v>
      </c>
    </row>
    <row r="16" spans="1:10" s="39" customFormat="1" ht="15.75" outlineLevel="1" x14ac:dyDescent="0.2">
      <c r="A16" s="72" t="s">
        <v>52</v>
      </c>
      <c r="B16" s="35" t="s">
        <v>23</v>
      </c>
      <c r="C16" s="31">
        <v>2014</v>
      </c>
      <c r="D16" s="31">
        <v>2018</v>
      </c>
      <c r="E16" s="33">
        <v>3372.25</v>
      </c>
      <c r="F16" s="33">
        <f>513550.66/1000</f>
        <v>513.55065999999999</v>
      </c>
      <c r="G16" s="70" t="s">
        <v>43</v>
      </c>
      <c r="H16" s="37">
        <v>33.845689999999998</v>
      </c>
      <c r="I16" s="38" t="s">
        <v>33</v>
      </c>
      <c r="J16" s="40">
        <v>6</v>
      </c>
    </row>
    <row r="17" spans="1:10" s="39" customFormat="1" ht="31.5" outlineLevel="1" x14ac:dyDescent="0.2">
      <c r="A17" s="72" t="s">
        <v>53</v>
      </c>
      <c r="B17" s="35" t="s">
        <v>6</v>
      </c>
      <c r="C17" s="31">
        <v>2016</v>
      </c>
      <c r="D17" s="31">
        <v>2018</v>
      </c>
      <c r="E17" s="33">
        <v>23370</v>
      </c>
      <c r="F17" s="33">
        <f>53445.56/1000+29811.38/1000+1260.2/1000</f>
        <v>84.517139999999998</v>
      </c>
      <c r="G17" s="70" t="s">
        <v>43</v>
      </c>
      <c r="H17" s="37">
        <v>5.0716400000000004</v>
      </c>
      <c r="I17" s="73" t="s">
        <v>36</v>
      </c>
      <c r="J17" s="40">
        <v>1</v>
      </c>
    </row>
    <row r="18" spans="1:10" s="39" customFormat="1" ht="31.5" outlineLevel="1" x14ac:dyDescent="0.2">
      <c r="A18" s="72" t="s">
        <v>54</v>
      </c>
      <c r="B18" s="41" t="s">
        <v>14</v>
      </c>
      <c r="C18" s="31">
        <v>2015</v>
      </c>
      <c r="D18" s="31">
        <v>2018</v>
      </c>
      <c r="E18" s="33">
        <v>22550</v>
      </c>
      <c r="F18" s="33">
        <f>-17500/1000</f>
        <v>-17.5</v>
      </c>
      <c r="G18" s="70" t="s">
        <v>43</v>
      </c>
      <c r="H18" s="37">
        <v>1.4408000000000001</v>
      </c>
      <c r="I18" s="38" t="s">
        <v>24</v>
      </c>
      <c r="J18" s="40">
        <v>1</v>
      </c>
    </row>
    <row r="19" spans="1:10" s="39" customFormat="1" ht="31.5" outlineLevel="1" x14ac:dyDescent="0.2">
      <c r="A19" s="72" t="s">
        <v>55</v>
      </c>
      <c r="B19" s="35" t="s">
        <v>7</v>
      </c>
      <c r="C19" s="31">
        <v>2016</v>
      </c>
      <c r="D19" s="31">
        <v>2018</v>
      </c>
      <c r="E19" s="33">
        <v>24497.5</v>
      </c>
      <c r="F19" s="33">
        <f>3133931.93/1000+71374.94/1000</f>
        <v>3205.3068700000003</v>
      </c>
      <c r="G19" s="70" t="s">
        <v>43</v>
      </c>
      <c r="H19" s="37">
        <v>5.8775000000000004</v>
      </c>
      <c r="I19" s="40" t="s">
        <v>37</v>
      </c>
      <c r="J19" s="40">
        <v>1</v>
      </c>
    </row>
    <row r="20" spans="1:10" s="39" customFormat="1" ht="31.5" outlineLevel="1" x14ac:dyDescent="0.2">
      <c r="A20" s="72" t="s">
        <v>56</v>
      </c>
      <c r="B20" s="42" t="s">
        <v>15</v>
      </c>
      <c r="C20" s="31">
        <v>2015</v>
      </c>
      <c r="D20" s="31">
        <v>2018</v>
      </c>
      <c r="E20" s="33">
        <v>6662.5</v>
      </c>
      <c r="F20" s="33">
        <f>168574.07/1000+81250/1000</f>
        <v>249.82407000000001</v>
      </c>
      <c r="G20" s="70" t="s">
        <v>43</v>
      </c>
      <c r="H20" s="37">
        <v>1.5840000000000001</v>
      </c>
      <c r="I20" s="38" t="s">
        <v>38</v>
      </c>
      <c r="J20" s="40">
        <v>1</v>
      </c>
    </row>
    <row r="21" spans="1:10" s="39" customFormat="1" ht="31.5" outlineLevel="1" x14ac:dyDescent="0.2">
      <c r="A21" s="72" t="s">
        <v>57</v>
      </c>
      <c r="B21" s="43" t="s">
        <v>16</v>
      </c>
      <c r="C21" s="31">
        <v>2015</v>
      </c>
      <c r="D21" s="31">
        <v>2018</v>
      </c>
      <c r="E21" s="33">
        <v>4571.5</v>
      </c>
      <c r="F21" s="74">
        <f>37230.36/1000+37166.66/1000+51179.02/1000</f>
        <v>125.57603999999999</v>
      </c>
      <c r="G21" s="70" t="s">
        <v>43</v>
      </c>
      <c r="H21" s="75">
        <v>0.35449999999999998</v>
      </c>
      <c r="I21" s="73" t="s">
        <v>39</v>
      </c>
      <c r="J21" s="73" t="s">
        <v>27</v>
      </c>
    </row>
    <row r="22" spans="1:10" s="39" customFormat="1" ht="31.5" outlineLevel="1" x14ac:dyDescent="0.2">
      <c r="A22" s="72" t="s">
        <v>58</v>
      </c>
      <c r="B22" s="43" t="s">
        <v>17</v>
      </c>
      <c r="C22" s="31">
        <v>2016</v>
      </c>
      <c r="D22" s="31">
        <v>2018</v>
      </c>
      <c r="E22" s="33">
        <v>4202.5</v>
      </c>
      <c r="F22" s="74">
        <f>34166.67/1000+34166.66/1000</f>
        <v>68.333329999999989</v>
      </c>
      <c r="G22" s="70" t="s">
        <v>43</v>
      </c>
      <c r="H22" s="75">
        <v>0.61619999999999997</v>
      </c>
      <c r="I22" s="73" t="s">
        <v>24</v>
      </c>
      <c r="J22" s="73">
        <v>1</v>
      </c>
    </row>
    <row r="23" spans="1:10" s="39" customFormat="1" ht="47.25" outlineLevel="1" x14ac:dyDescent="0.2">
      <c r="A23" s="72" t="s">
        <v>59</v>
      </c>
      <c r="B23" s="44" t="s">
        <v>18</v>
      </c>
      <c r="C23" s="31">
        <v>2014</v>
      </c>
      <c r="D23" s="31">
        <v>2018</v>
      </c>
      <c r="E23" s="33">
        <v>8610</v>
      </c>
      <c r="F23" s="74">
        <f>-79.54/1000</f>
        <v>-7.954E-2</v>
      </c>
      <c r="G23" s="70" t="s">
        <v>43</v>
      </c>
      <c r="H23" s="75">
        <v>2.65</v>
      </c>
      <c r="I23" s="73" t="s">
        <v>24</v>
      </c>
      <c r="J23" s="73">
        <v>1</v>
      </c>
    </row>
    <row r="24" spans="1:10" s="39" customFormat="1" ht="31.5" outlineLevel="1" x14ac:dyDescent="0.2">
      <c r="A24" s="72" t="s">
        <v>60</v>
      </c>
      <c r="B24" s="42" t="s">
        <v>19</v>
      </c>
      <c r="C24" s="31">
        <v>2014</v>
      </c>
      <c r="D24" s="31">
        <v>2018</v>
      </c>
      <c r="E24" s="33">
        <v>5637.5</v>
      </c>
      <c r="F24" s="74">
        <f>45833.33/1000+ 45916.04/1000+77448.82/1000</f>
        <v>169.19819000000001</v>
      </c>
      <c r="G24" s="70" t="s">
        <v>43</v>
      </c>
      <c r="H24" s="75">
        <v>1.5300199999999999</v>
      </c>
      <c r="I24" s="73" t="s">
        <v>26</v>
      </c>
      <c r="J24" s="73" t="s">
        <v>27</v>
      </c>
    </row>
    <row r="25" spans="1:10" s="39" customFormat="1" ht="31.5" x14ac:dyDescent="0.2">
      <c r="A25" s="72" t="s">
        <v>61</v>
      </c>
      <c r="B25" s="30" t="s">
        <v>20</v>
      </c>
      <c r="C25" s="45">
        <v>2013</v>
      </c>
      <c r="D25" s="31">
        <v>2018</v>
      </c>
      <c r="E25" s="33">
        <v>205</v>
      </c>
      <c r="F25" s="74">
        <f>2500/1000+44936.01/1000</f>
        <v>47.436010000000003</v>
      </c>
      <c r="G25" s="70" t="s">
        <v>43</v>
      </c>
      <c r="H25" s="37">
        <v>2.60554</v>
      </c>
      <c r="I25" s="40" t="s">
        <v>28</v>
      </c>
      <c r="J25" s="76">
        <v>1</v>
      </c>
    </row>
    <row r="26" spans="1:10" s="39" customFormat="1" ht="31.5" x14ac:dyDescent="0.2">
      <c r="A26" s="72" t="s">
        <v>62</v>
      </c>
      <c r="B26" s="30" t="s">
        <v>9</v>
      </c>
      <c r="C26" s="45">
        <v>2011</v>
      </c>
      <c r="D26" s="31">
        <v>2018</v>
      </c>
      <c r="E26" s="33">
        <v>102.5</v>
      </c>
      <c r="F26" s="74">
        <f>2542.75/1000</f>
        <v>2.5427499999999998</v>
      </c>
      <c r="G26" s="70" t="s">
        <v>43</v>
      </c>
      <c r="H26" s="37">
        <v>1.47</v>
      </c>
      <c r="I26" s="40" t="s">
        <v>26</v>
      </c>
      <c r="J26" s="76" t="s">
        <v>27</v>
      </c>
    </row>
    <row r="27" spans="1:10" s="39" customFormat="1" ht="47.25" x14ac:dyDescent="0.2">
      <c r="A27" s="72" t="s">
        <v>63</v>
      </c>
      <c r="B27" s="30" t="s">
        <v>21</v>
      </c>
      <c r="C27" s="45">
        <v>2013</v>
      </c>
      <c r="D27" s="31">
        <v>2018</v>
      </c>
      <c r="E27" s="33">
        <v>102.5</v>
      </c>
      <c r="F27" s="74">
        <f>207.9/1000</f>
        <v>0.2079</v>
      </c>
      <c r="G27" s="70" t="s">
        <v>43</v>
      </c>
      <c r="H27" s="37">
        <v>0.67679999999999996</v>
      </c>
      <c r="I27" s="40" t="s">
        <v>34</v>
      </c>
      <c r="J27" s="76" t="s">
        <v>27</v>
      </c>
    </row>
    <row r="28" spans="1:10" s="39" customFormat="1" ht="31.5" x14ac:dyDescent="0.2">
      <c r="A28" s="72" t="s">
        <v>64</v>
      </c>
      <c r="B28" s="30" t="s">
        <v>12</v>
      </c>
      <c r="C28" s="45">
        <v>2012</v>
      </c>
      <c r="D28" s="31">
        <v>2018</v>
      </c>
      <c r="E28" s="33">
        <v>102.5</v>
      </c>
      <c r="F28" s="74">
        <f>12401.81/1000</f>
        <v>12.401809999999999</v>
      </c>
      <c r="G28" s="70" t="s">
        <v>43</v>
      </c>
      <c r="H28" s="37">
        <v>3.161</v>
      </c>
      <c r="I28" s="40" t="s">
        <v>29</v>
      </c>
      <c r="J28" s="76" t="s">
        <v>27</v>
      </c>
    </row>
    <row r="29" spans="1:10" s="39" customFormat="1" ht="47.25" x14ac:dyDescent="0.2">
      <c r="A29" s="72" t="s">
        <v>65</v>
      </c>
      <c r="B29" s="30" t="s">
        <v>11</v>
      </c>
      <c r="C29" s="45">
        <v>2014</v>
      </c>
      <c r="D29" s="31">
        <v>2018</v>
      </c>
      <c r="E29" s="33">
        <v>15525</v>
      </c>
      <c r="F29" s="74">
        <f>376.74/1000</f>
        <v>0.37674000000000002</v>
      </c>
      <c r="G29" s="70" t="s">
        <v>43</v>
      </c>
      <c r="H29" s="37">
        <v>1.7321</v>
      </c>
      <c r="I29" s="40" t="s">
        <v>30</v>
      </c>
      <c r="J29" s="76">
        <v>1</v>
      </c>
    </row>
    <row r="30" spans="1:10" s="39" customFormat="1" ht="31.5" x14ac:dyDescent="0.2">
      <c r="A30" s="72" t="s">
        <v>66</v>
      </c>
      <c r="B30" s="30" t="s">
        <v>22</v>
      </c>
      <c r="C30" s="45">
        <v>2014</v>
      </c>
      <c r="D30" s="31">
        <v>2018</v>
      </c>
      <c r="E30" s="33">
        <v>41</v>
      </c>
      <c r="F30" s="74">
        <v>1</v>
      </c>
      <c r="G30" s="70" t="s">
        <v>43</v>
      </c>
      <c r="H30" s="37">
        <v>0.20519999999999999</v>
      </c>
      <c r="I30" s="40" t="s">
        <v>31</v>
      </c>
      <c r="J30" s="76" t="s">
        <v>27</v>
      </c>
    </row>
    <row r="31" spans="1:10" s="39" customFormat="1" ht="15.75" x14ac:dyDescent="0.2">
      <c r="A31" s="72" t="s">
        <v>67</v>
      </c>
      <c r="B31" s="30" t="s">
        <v>10</v>
      </c>
      <c r="C31" s="45">
        <v>2017</v>
      </c>
      <c r="D31" s="45">
        <v>2019</v>
      </c>
      <c r="E31" s="33">
        <v>14232.412</v>
      </c>
      <c r="F31" s="74">
        <f>10497906.57/1000</f>
        <v>10497.906570000001</v>
      </c>
      <c r="G31" s="70" t="s">
        <v>43</v>
      </c>
      <c r="H31" s="37">
        <v>1.3</v>
      </c>
      <c r="I31" s="40" t="s">
        <v>32</v>
      </c>
      <c r="J31" s="76" t="s">
        <v>27</v>
      </c>
    </row>
    <row r="32" spans="1:10" ht="30.75" customHeight="1" x14ac:dyDescent="0.25">
      <c r="A32" s="77" t="s">
        <v>68</v>
      </c>
      <c r="B32" s="78" t="s">
        <v>80</v>
      </c>
      <c r="C32" s="79"/>
      <c r="D32" s="79"/>
      <c r="E32" s="80" t="s">
        <v>44</v>
      </c>
      <c r="F32" s="81" t="s">
        <v>44</v>
      </c>
      <c r="G32" s="81" t="s">
        <v>44</v>
      </c>
      <c r="H32" s="82"/>
      <c r="I32" s="83"/>
      <c r="J32" s="84"/>
    </row>
    <row r="33" spans="1:134" ht="34.5" customHeight="1" x14ac:dyDescent="0.25">
      <c r="A33" s="93" t="s">
        <v>71</v>
      </c>
      <c r="B33" s="94" t="s">
        <v>82</v>
      </c>
      <c r="C33" s="95"/>
      <c r="D33" s="95"/>
      <c r="E33" s="96"/>
      <c r="F33" s="96"/>
      <c r="G33" s="96"/>
      <c r="H33" s="97"/>
      <c r="I33" s="98"/>
      <c r="J33" s="99"/>
    </row>
    <row r="34" spans="1:134" ht="34.5" x14ac:dyDescent="0.25">
      <c r="A34" s="77" t="s">
        <v>69</v>
      </c>
      <c r="B34" s="78" t="s">
        <v>81</v>
      </c>
      <c r="C34" s="85"/>
      <c r="D34" s="85"/>
      <c r="E34" s="86" t="s">
        <v>44</v>
      </c>
      <c r="F34" s="86" t="s">
        <v>44</v>
      </c>
      <c r="G34" s="86" t="s">
        <v>44</v>
      </c>
      <c r="H34" s="87"/>
      <c r="I34" s="85"/>
      <c r="J34" s="85"/>
    </row>
    <row r="35" spans="1:134" ht="34.5" x14ac:dyDescent="0.25">
      <c r="A35" s="88" t="s">
        <v>70</v>
      </c>
      <c r="B35" s="78" t="s">
        <v>83</v>
      </c>
      <c r="C35" s="89"/>
      <c r="D35" s="89"/>
      <c r="E35" s="90"/>
      <c r="F35" s="86" t="s">
        <v>44</v>
      </c>
      <c r="G35" s="86" t="s">
        <v>44</v>
      </c>
      <c r="H35" s="91"/>
      <c r="I35" s="92"/>
      <c r="J35" s="92"/>
    </row>
    <row r="36" spans="1:134" ht="16.5" x14ac:dyDescent="0.25">
      <c r="A36" s="2"/>
      <c r="B36" s="24"/>
      <c r="C36" s="4"/>
      <c r="D36" s="4"/>
      <c r="E36" s="4"/>
      <c r="F36" s="4"/>
      <c r="G36" s="4"/>
      <c r="H36" s="4"/>
      <c r="I36" s="4"/>
      <c r="J36" s="4"/>
    </row>
    <row r="37" spans="1:134" s="101" customFormat="1" ht="12" x14ac:dyDescent="0.2">
      <c r="A37" s="100" t="s">
        <v>84</v>
      </c>
    </row>
    <row r="38" spans="1:134" s="102" customFormat="1" ht="12" x14ac:dyDescent="0.2">
      <c r="A38" s="114" t="s">
        <v>85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</row>
    <row r="39" spans="1:134" s="102" customFormat="1" ht="12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</row>
    <row r="40" spans="1:134" s="102" customFormat="1" ht="12" x14ac:dyDescent="0.2">
      <c r="A40" s="115" t="s">
        <v>86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</row>
    <row r="41" spans="1:134" s="102" customFormat="1" ht="12" x14ac:dyDescent="0.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</row>
    <row r="42" spans="1:134" s="102" customFormat="1" ht="13.5" x14ac:dyDescent="0.2">
      <c r="A42" s="103" t="s">
        <v>87</v>
      </c>
    </row>
    <row r="43" spans="1:134" s="102" customFormat="1" ht="12" x14ac:dyDescent="0.2">
      <c r="A43" s="114" t="s">
        <v>88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</row>
    <row r="44" spans="1:134" s="102" customFormat="1" ht="12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</row>
    <row r="45" spans="1:134" ht="16.5" x14ac:dyDescent="0.25">
      <c r="A45" s="104"/>
      <c r="B45" s="104"/>
      <c r="C45" s="12"/>
      <c r="D45" s="12"/>
      <c r="E45" s="12"/>
      <c r="F45" s="12"/>
      <c r="G45" s="12"/>
      <c r="H45" s="11"/>
      <c r="I45" s="11"/>
      <c r="J45" s="11"/>
      <c r="K45" s="23"/>
      <c r="L45" s="23"/>
      <c r="M45" s="23"/>
    </row>
    <row r="46" spans="1:134" ht="16.5" x14ac:dyDescent="0.25">
      <c r="A46" s="1"/>
      <c r="B46" s="25"/>
      <c r="C46" s="12"/>
      <c r="D46" s="12"/>
      <c r="E46" s="12"/>
      <c r="F46" s="12"/>
      <c r="G46" s="12"/>
      <c r="H46" s="11"/>
      <c r="I46" s="11"/>
      <c r="J46" s="11"/>
      <c r="K46" s="23"/>
      <c r="L46" s="23"/>
      <c r="M46" s="23"/>
    </row>
    <row r="47" spans="1:134" ht="16.5" x14ac:dyDescent="0.25">
      <c r="A47" s="1"/>
      <c r="B47" s="13"/>
      <c r="C47" s="12"/>
      <c r="D47" s="12"/>
      <c r="E47" s="12"/>
      <c r="F47" s="12"/>
      <c r="G47" s="12"/>
      <c r="H47" s="11"/>
      <c r="I47" s="11"/>
      <c r="J47" s="11"/>
      <c r="K47" s="23"/>
      <c r="L47" s="23"/>
      <c r="M47" s="23"/>
    </row>
    <row r="48" spans="1:134" ht="16.5" x14ac:dyDescent="0.25">
      <c r="A48" s="1"/>
      <c r="B48" s="13"/>
      <c r="C48" s="7"/>
      <c r="D48" s="7"/>
      <c r="E48" s="7"/>
      <c r="F48" s="7"/>
      <c r="G48" s="7"/>
      <c r="H48" s="11"/>
      <c r="I48" s="11"/>
      <c r="J48" s="11"/>
      <c r="K48" s="23"/>
      <c r="L48" s="23"/>
      <c r="M48" s="23"/>
    </row>
    <row r="49" spans="1:13" ht="16.5" x14ac:dyDescent="0.25">
      <c r="A49" s="1"/>
      <c r="B49" s="25"/>
      <c r="C49" s="7"/>
      <c r="D49" s="7"/>
      <c r="E49" s="7"/>
      <c r="F49" s="7"/>
      <c r="G49" s="7"/>
      <c r="H49" s="11"/>
      <c r="I49" s="11"/>
      <c r="J49" s="11"/>
      <c r="K49" s="23"/>
      <c r="L49" s="23"/>
      <c r="M49" s="23"/>
    </row>
    <row r="50" spans="1:13" ht="16.5" x14ac:dyDescent="0.25">
      <c r="A50" s="1"/>
      <c r="B50" s="13"/>
      <c r="C50" s="7"/>
      <c r="D50" s="7"/>
      <c r="E50" s="7"/>
      <c r="F50" s="7"/>
      <c r="G50" s="7"/>
      <c r="H50" s="11"/>
      <c r="I50" s="11"/>
      <c r="J50" s="11"/>
      <c r="K50" s="23"/>
      <c r="L50" s="23"/>
      <c r="M50" s="23"/>
    </row>
    <row r="51" spans="1:13" ht="16.5" x14ac:dyDescent="0.25">
      <c r="A51" s="1"/>
      <c r="B51" s="13"/>
      <c r="C51" s="7"/>
      <c r="D51" s="7"/>
      <c r="E51" s="7"/>
      <c r="F51" s="7"/>
      <c r="G51" s="7"/>
      <c r="H51" s="11"/>
      <c r="I51" s="11"/>
      <c r="J51" s="11"/>
      <c r="K51" s="23"/>
      <c r="L51" s="23"/>
      <c r="M51" s="23"/>
    </row>
    <row r="52" spans="1:13" ht="16.5" x14ac:dyDescent="0.25">
      <c r="A52" s="1"/>
      <c r="B52" s="25"/>
      <c r="C52" s="7"/>
      <c r="D52" s="7"/>
      <c r="E52" s="7"/>
      <c r="F52" s="7"/>
      <c r="G52" s="7"/>
      <c r="H52" s="11"/>
      <c r="I52" s="11"/>
      <c r="J52" s="11"/>
      <c r="K52" s="23"/>
      <c r="L52" s="23"/>
      <c r="M52" s="23"/>
    </row>
    <row r="53" spans="1:13" ht="16.5" x14ac:dyDescent="0.25">
      <c r="A53" s="1"/>
      <c r="B53" s="13"/>
      <c r="C53" s="7"/>
      <c r="D53" s="7"/>
      <c r="E53" s="7"/>
      <c r="F53" s="7"/>
      <c r="G53" s="7"/>
      <c r="H53" s="11"/>
      <c r="I53" s="11"/>
      <c r="J53" s="11"/>
      <c r="K53" s="23"/>
      <c r="L53" s="23"/>
      <c r="M53" s="23"/>
    </row>
    <row r="54" spans="1:13" ht="16.5" x14ac:dyDescent="0.25">
      <c r="A54" s="1"/>
      <c r="B54" s="13"/>
      <c r="C54" s="7"/>
      <c r="D54" s="7"/>
      <c r="E54" s="7"/>
      <c r="F54" s="7"/>
      <c r="G54" s="7"/>
      <c r="H54" s="11"/>
      <c r="I54" s="11"/>
      <c r="J54" s="11"/>
      <c r="K54" s="23"/>
      <c r="L54" s="23"/>
      <c r="M54" s="23"/>
    </row>
    <row r="55" spans="1:13" ht="16.5" x14ac:dyDescent="0.25">
      <c r="A55" s="1"/>
      <c r="B55" s="13"/>
      <c r="C55" s="7"/>
      <c r="D55" s="7"/>
      <c r="E55" s="7"/>
      <c r="F55" s="7"/>
      <c r="G55" s="7"/>
      <c r="H55" s="11"/>
      <c r="I55" s="11"/>
      <c r="J55" s="11"/>
      <c r="K55" s="23"/>
      <c r="L55" s="23"/>
      <c r="M55" s="23"/>
    </row>
    <row r="56" spans="1:13" ht="16.5" x14ac:dyDescent="0.25">
      <c r="A56" s="1"/>
      <c r="B56" s="25"/>
      <c r="C56" s="7"/>
      <c r="D56" s="7"/>
      <c r="E56" s="7"/>
      <c r="F56" s="7"/>
      <c r="G56" s="7"/>
      <c r="H56" s="11"/>
      <c r="I56" s="11"/>
      <c r="J56" s="11"/>
      <c r="K56" s="23"/>
      <c r="L56" s="23"/>
      <c r="M56" s="23"/>
    </row>
    <row r="57" spans="1:13" ht="16.5" x14ac:dyDescent="0.25">
      <c r="A57" s="1"/>
      <c r="B57" s="13"/>
      <c r="C57" s="7"/>
      <c r="D57" s="7"/>
      <c r="E57" s="7"/>
      <c r="F57" s="7"/>
      <c r="G57" s="7"/>
      <c r="H57" s="11"/>
      <c r="I57" s="11"/>
      <c r="J57" s="11"/>
      <c r="K57" s="23"/>
      <c r="L57" s="23"/>
      <c r="M57" s="23"/>
    </row>
    <row r="58" spans="1:13" ht="16.5" x14ac:dyDescent="0.25">
      <c r="A58" s="1"/>
      <c r="B58" s="25"/>
      <c r="C58" s="7"/>
      <c r="D58" s="7"/>
      <c r="E58" s="7"/>
      <c r="F58" s="7"/>
      <c r="G58" s="7"/>
      <c r="H58" s="11"/>
      <c r="I58" s="11"/>
      <c r="J58" s="11"/>
      <c r="K58" s="23"/>
      <c r="L58" s="23"/>
      <c r="M58" s="23"/>
    </row>
    <row r="59" spans="1:13" ht="16.5" x14ac:dyDescent="0.25">
      <c r="A59" s="1"/>
      <c r="B59" s="13"/>
      <c r="C59" s="7"/>
      <c r="D59" s="7"/>
      <c r="E59" s="7"/>
      <c r="F59" s="7"/>
      <c r="G59" s="7"/>
      <c r="H59" s="11"/>
      <c r="I59" s="11"/>
      <c r="J59" s="11"/>
      <c r="K59" s="23"/>
      <c r="L59" s="23"/>
      <c r="M59" s="23"/>
    </row>
    <row r="60" spans="1:13" ht="16.5" x14ac:dyDescent="0.25">
      <c r="A60" s="1"/>
      <c r="B60" s="25"/>
      <c r="C60" s="7"/>
      <c r="D60" s="7"/>
      <c r="E60" s="7"/>
      <c r="F60" s="7"/>
      <c r="G60" s="7"/>
      <c r="H60" s="11"/>
      <c r="I60" s="11"/>
      <c r="J60" s="11"/>
      <c r="K60" s="23"/>
      <c r="L60" s="23"/>
      <c r="M60" s="23"/>
    </row>
    <row r="61" spans="1:13" ht="16.5" x14ac:dyDescent="0.25">
      <c r="A61" s="1"/>
      <c r="B61" s="13"/>
      <c r="C61" s="7"/>
      <c r="D61" s="7"/>
      <c r="E61" s="7"/>
      <c r="F61" s="7"/>
      <c r="G61" s="7"/>
      <c r="H61" s="11"/>
      <c r="I61" s="11"/>
      <c r="J61" s="11"/>
      <c r="K61" s="23"/>
      <c r="L61" s="23"/>
      <c r="M61" s="23"/>
    </row>
    <row r="62" spans="1:13" ht="16.5" x14ac:dyDescent="0.25">
      <c r="A62" s="1"/>
      <c r="B62" s="25"/>
      <c r="C62" s="7"/>
      <c r="D62" s="7"/>
      <c r="E62" s="7"/>
      <c r="F62" s="7"/>
      <c r="G62" s="7"/>
      <c r="H62" s="11"/>
      <c r="I62" s="11"/>
      <c r="J62" s="11"/>
      <c r="K62" s="23"/>
      <c r="L62" s="23"/>
      <c r="M62" s="23"/>
    </row>
    <row r="63" spans="1:13" ht="16.5" x14ac:dyDescent="0.25">
      <c r="A63" s="1"/>
      <c r="B63" s="13"/>
      <c r="C63" s="9"/>
      <c r="D63" s="9"/>
      <c r="E63" s="9"/>
      <c r="F63" s="9"/>
      <c r="G63" s="9"/>
      <c r="H63" s="19"/>
      <c r="I63" s="19"/>
      <c r="J63" s="19"/>
      <c r="K63" s="23"/>
      <c r="L63" s="23"/>
      <c r="M63" s="23"/>
    </row>
    <row r="64" spans="1:13" ht="16.5" x14ac:dyDescent="0.25">
      <c r="A64" s="1"/>
      <c r="B64" s="25"/>
      <c r="C64" s="7"/>
      <c r="D64" s="7"/>
      <c r="E64" s="7"/>
      <c r="F64" s="7"/>
      <c r="G64" s="7"/>
      <c r="H64" s="11"/>
      <c r="I64" s="11"/>
      <c r="J64" s="11"/>
      <c r="K64" s="23"/>
      <c r="L64" s="23"/>
      <c r="M64" s="23"/>
    </row>
    <row r="65" spans="1:17" ht="16.5" x14ac:dyDescent="0.25">
      <c r="A65" s="1"/>
      <c r="B65" s="13"/>
      <c r="C65" s="7"/>
      <c r="D65" s="7"/>
      <c r="E65" s="7"/>
      <c r="F65" s="7"/>
      <c r="G65" s="7"/>
      <c r="H65" s="11"/>
      <c r="I65" s="11"/>
      <c r="J65" s="11"/>
      <c r="K65" s="23"/>
      <c r="L65" s="23"/>
      <c r="M65" s="23"/>
    </row>
    <row r="66" spans="1:17" ht="16.5" x14ac:dyDescent="0.25">
      <c r="A66" s="1"/>
      <c r="B66" s="13"/>
      <c r="C66" s="7"/>
      <c r="D66" s="7"/>
      <c r="E66" s="7"/>
      <c r="F66" s="7"/>
      <c r="G66" s="7"/>
      <c r="H66" s="11"/>
      <c r="I66" s="11"/>
      <c r="J66" s="11"/>
      <c r="K66" s="23"/>
      <c r="L66" s="23"/>
      <c r="M66" s="23"/>
      <c r="N66" s="23"/>
      <c r="O66" s="23"/>
      <c r="P66" s="23"/>
      <c r="Q66" s="23"/>
    </row>
    <row r="67" spans="1:17" ht="16.5" x14ac:dyDescent="0.25">
      <c r="A67" s="1"/>
      <c r="B67" s="13"/>
      <c r="C67" s="7"/>
      <c r="D67" s="7"/>
      <c r="E67" s="7"/>
      <c r="F67" s="7"/>
      <c r="G67" s="7"/>
      <c r="H67" s="11"/>
      <c r="I67" s="11"/>
      <c r="J67" s="11"/>
      <c r="K67" s="23"/>
      <c r="L67" s="23"/>
      <c r="M67" s="23"/>
      <c r="N67" s="23"/>
      <c r="O67" s="23"/>
      <c r="P67" s="23"/>
      <c r="Q67" s="23"/>
    </row>
    <row r="68" spans="1:17" ht="16.5" x14ac:dyDescent="0.25">
      <c r="A68" s="1"/>
      <c r="B68" s="25"/>
      <c r="C68" s="12"/>
      <c r="D68" s="12"/>
      <c r="E68" s="12"/>
      <c r="F68" s="12"/>
      <c r="G68" s="12"/>
      <c r="H68" s="11"/>
      <c r="I68" s="11"/>
      <c r="J68" s="11"/>
      <c r="K68" s="23"/>
      <c r="L68" s="23"/>
      <c r="M68" s="23"/>
      <c r="N68" s="23"/>
      <c r="O68" s="23"/>
      <c r="P68" s="23"/>
      <c r="Q68" s="23"/>
    </row>
    <row r="69" spans="1:17" ht="16.5" x14ac:dyDescent="0.25">
      <c r="A69" s="1"/>
      <c r="B69" s="13"/>
      <c r="C69" s="9"/>
      <c r="D69" s="9"/>
      <c r="E69" s="9"/>
      <c r="F69" s="9"/>
      <c r="G69" s="9"/>
      <c r="H69" s="10"/>
      <c r="I69" s="10"/>
      <c r="J69" s="11"/>
      <c r="K69" s="23"/>
      <c r="L69" s="23"/>
      <c r="M69" s="23"/>
      <c r="N69" s="23"/>
      <c r="O69" s="23"/>
      <c r="P69" s="23"/>
      <c r="Q69" s="23"/>
    </row>
    <row r="70" spans="1:17" ht="16.5" x14ac:dyDescent="0.25">
      <c r="A70" s="1"/>
      <c r="B70" s="25"/>
      <c r="C70" s="7"/>
      <c r="D70" s="7"/>
      <c r="E70" s="7"/>
      <c r="F70" s="7"/>
      <c r="G70" s="7"/>
      <c r="H70" s="11"/>
      <c r="I70" s="11"/>
      <c r="J70" s="11"/>
      <c r="K70" s="23"/>
      <c r="L70" s="23"/>
      <c r="M70" s="23"/>
      <c r="N70" s="23"/>
      <c r="O70" s="23"/>
      <c r="P70" s="23"/>
      <c r="Q70" s="23"/>
    </row>
    <row r="71" spans="1:17" ht="16.5" x14ac:dyDescent="0.25">
      <c r="A71" s="1"/>
      <c r="B71" s="13"/>
      <c r="C71" s="7"/>
      <c r="D71" s="7"/>
      <c r="E71" s="7"/>
      <c r="F71" s="7"/>
      <c r="G71" s="7"/>
      <c r="H71" s="11"/>
      <c r="I71" s="11"/>
      <c r="J71" s="11"/>
      <c r="K71" s="23"/>
      <c r="L71" s="23"/>
      <c r="M71" s="23"/>
      <c r="N71" s="23"/>
      <c r="O71" s="23"/>
      <c r="P71" s="23"/>
      <c r="Q71" s="23"/>
    </row>
    <row r="72" spans="1:17" ht="16.5" x14ac:dyDescent="0.25">
      <c r="A72" s="1"/>
      <c r="B72" s="13"/>
      <c r="C72" s="7"/>
      <c r="D72" s="7"/>
      <c r="E72" s="7"/>
      <c r="F72" s="7"/>
      <c r="G72" s="7"/>
      <c r="H72" s="11"/>
      <c r="I72" s="11"/>
      <c r="J72" s="11"/>
      <c r="K72" s="23"/>
      <c r="L72" s="23"/>
      <c r="M72" s="23"/>
      <c r="N72" s="23"/>
      <c r="O72" s="23"/>
      <c r="P72" s="23"/>
      <c r="Q72" s="23"/>
    </row>
    <row r="73" spans="1:17" ht="16.5" x14ac:dyDescent="0.25">
      <c r="A73" s="17"/>
      <c r="B73" s="25"/>
      <c r="C73" s="8"/>
      <c r="D73" s="8"/>
      <c r="E73" s="8"/>
      <c r="F73" s="8"/>
      <c r="G73" s="8"/>
      <c r="H73" s="14"/>
      <c r="I73" s="14"/>
      <c r="J73" s="14"/>
      <c r="K73" s="23"/>
      <c r="L73" s="23"/>
      <c r="M73" s="23"/>
      <c r="N73" s="23"/>
      <c r="O73" s="23"/>
      <c r="P73" s="23"/>
      <c r="Q73" s="23"/>
    </row>
    <row r="74" spans="1:17" ht="16.5" x14ac:dyDescent="0.25">
      <c r="A74" s="2"/>
      <c r="B74" s="13"/>
      <c r="C74" s="6"/>
      <c r="D74" s="6"/>
      <c r="E74" s="6"/>
      <c r="F74" s="6"/>
      <c r="G74" s="6"/>
      <c r="H74" s="6"/>
      <c r="I74" s="6"/>
      <c r="J74" s="6"/>
      <c r="K74" s="23"/>
      <c r="L74" s="23"/>
      <c r="M74" s="23"/>
      <c r="N74" s="23"/>
      <c r="O74" s="23"/>
      <c r="P74" s="23"/>
      <c r="Q74" s="23"/>
    </row>
    <row r="75" spans="1:17" ht="16.5" x14ac:dyDescent="0.25">
      <c r="A75" s="2"/>
      <c r="B75" s="13"/>
      <c r="C75" s="6"/>
      <c r="D75" s="6"/>
      <c r="E75" s="6"/>
      <c r="F75" s="6"/>
      <c r="G75" s="6"/>
      <c r="H75" s="6"/>
      <c r="I75" s="6"/>
      <c r="J75" s="6"/>
      <c r="K75" s="23"/>
      <c r="L75" s="23"/>
      <c r="M75" s="23"/>
      <c r="N75" s="23"/>
      <c r="O75" s="23"/>
      <c r="P75" s="23"/>
      <c r="Q75" s="23"/>
    </row>
    <row r="76" spans="1:17" ht="16.5" x14ac:dyDescent="0.25">
      <c r="A76" s="2"/>
      <c r="B76" s="25"/>
      <c r="C76" s="6"/>
      <c r="D76" s="6"/>
      <c r="E76" s="6"/>
      <c r="F76" s="6"/>
      <c r="G76" s="6"/>
      <c r="H76" s="5"/>
      <c r="I76" s="5"/>
      <c r="J76" s="5"/>
      <c r="K76" s="23"/>
      <c r="L76" s="23"/>
      <c r="M76" s="23"/>
      <c r="N76" s="23"/>
      <c r="O76" s="23"/>
      <c r="P76" s="23"/>
      <c r="Q76" s="23"/>
    </row>
    <row r="77" spans="1:17" ht="16.5" x14ac:dyDescent="0.25">
      <c r="A77" s="18"/>
      <c r="B77" s="13"/>
      <c r="C77" s="15"/>
      <c r="D77" s="15"/>
      <c r="E77" s="15"/>
      <c r="F77" s="15"/>
      <c r="G77" s="15"/>
      <c r="H77" s="12"/>
      <c r="I77" s="12"/>
      <c r="J77" s="12"/>
      <c r="K77" s="23"/>
      <c r="L77" s="23"/>
      <c r="M77" s="23"/>
      <c r="N77" s="23"/>
      <c r="O77" s="23"/>
      <c r="P77" s="23"/>
      <c r="Q77" s="23"/>
    </row>
    <row r="78" spans="1:17" ht="16.5" x14ac:dyDescent="0.25">
      <c r="A78" s="18"/>
      <c r="B78" s="26"/>
      <c r="C78" s="15"/>
      <c r="D78" s="15"/>
      <c r="E78" s="15"/>
      <c r="F78" s="15"/>
      <c r="G78" s="15"/>
      <c r="H78" s="12"/>
      <c r="I78" s="12"/>
      <c r="J78" s="12"/>
      <c r="K78" s="23"/>
      <c r="L78" s="23"/>
      <c r="M78" s="23"/>
      <c r="N78" s="23"/>
      <c r="O78" s="23"/>
      <c r="P78" s="23"/>
      <c r="Q78" s="23"/>
    </row>
    <row r="79" spans="1:17" ht="16.5" x14ac:dyDescent="0.25">
      <c r="A79" s="2"/>
      <c r="B79" s="26"/>
      <c r="C79" s="6"/>
      <c r="D79" s="6"/>
      <c r="E79" s="6"/>
      <c r="F79" s="6"/>
      <c r="G79" s="6"/>
      <c r="H79" s="6"/>
      <c r="I79" s="6"/>
      <c r="J79" s="6"/>
      <c r="K79" s="23"/>
      <c r="L79" s="23"/>
      <c r="M79" s="23"/>
      <c r="N79" s="23"/>
      <c r="O79" s="23"/>
      <c r="P79" s="23"/>
      <c r="Q79" s="23"/>
    </row>
    <row r="80" spans="1:17" ht="16.5" x14ac:dyDescent="0.25">
      <c r="A80" s="1"/>
      <c r="B80" s="25"/>
      <c r="C80" s="6"/>
      <c r="D80" s="6"/>
      <c r="E80" s="6"/>
      <c r="F80" s="6"/>
      <c r="G80" s="6"/>
      <c r="H80" s="5"/>
      <c r="I80" s="5"/>
      <c r="J80" s="5"/>
      <c r="K80" s="23"/>
      <c r="L80" s="23"/>
      <c r="M80" s="23"/>
      <c r="N80" s="23"/>
      <c r="O80" s="23"/>
      <c r="P80" s="23"/>
      <c r="Q80" s="23"/>
    </row>
    <row r="81" spans="1:17" ht="16.5" x14ac:dyDescent="0.25">
      <c r="A81" s="2"/>
      <c r="B81" s="13"/>
      <c r="C81" s="6"/>
      <c r="D81" s="6"/>
      <c r="E81" s="6"/>
      <c r="F81" s="6"/>
      <c r="G81" s="6"/>
      <c r="H81" s="5"/>
      <c r="I81" s="5"/>
      <c r="J81" s="5"/>
      <c r="K81" s="23"/>
      <c r="L81" s="23"/>
      <c r="M81" s="23"/>
      <c r="N81" s="23"/>
      <c r="O81" s="23"/>
      <c r="P81" s="23"/>
      <c r="Q81" s="23"/>
    </row>
    <row r="82" spans="1:17" ht="16.5" x14ac:dyDescent="0.25">
      <c r="A82" s="1"/>
      <c r="B82" s="13"/>
      <c r="C82" s="9"/>
      <c r="D82" s="9"/>
      <c r="E82" s="9"/>
      <c r="F82" s="9"/>
      <c r="G82" s="9"/>
      <c r="H82" s="10"/>
      <c r="I82" s="10"/>
      <c r="J82" s="11"/>
      <c r="K82" s="23"/>
      <c r="L82" s="23"/>
      <c r="M82" s="23"/>
      <c r="N82" s="23"/>
      <c r="O82" s="23"/>
      <c r="P82" s="23"/>
      <c r="Q82" s="23"/>
    </row>
    <row r="83" spans="1:17" ht="16.5" x14ac:dyDescent="0.25">
      <c r="A83" s="1"/>
      <c r="B83" s="25"/>
      <c r="C83" s="7"/>
      <c r="D83" s="7"/>
      <c r="E83" s="7"/>
      <c r="F83" s="7"/>
      <c r="G83" s="7"/>
      <c r="H83" s="11"/>
      <c r="I83" s="11"/>
      <c r="J83" s="11"/>
      <c r="K83" s="23"/>
      <c r="L83" s="23"/>
      <c r="M83" s="23"/>
      <c r="N83" s="23"/>
      <c r="O83" s="23"/>
      <c r="P83" s="23"/>
      <c r="Q83" s="23"/>
    </row>
    <row r="84" spans="1:17" ht="16.5" x14ac:dyDescent="0.25">
      <c r="A84" s="1"/>
      <c r="B84" s="13"/>
      <c r="C84" s="9"/>
      <c r="D84" s="9"/>
      <c r="E84" s="9"/>
      <c r="F84" s="9"/>
      <c r="G84" s="9"/>
      <c r="H84" s="10"/>
      <c r="I84" s="10"/>
      <c r="J84" s="11"/>
      <c r="K84" s="23"/>
      <c r="L84" s="23"/>
      <c r="M84" s="23"/>
      <c r="N84" s="23"/>
      <c r="O84" s="23"/>
      <c r="P84" s="23"/>
      <c r="Q84" s="23"/>
    </row>
    <row r="85" spans="1:17" ht="16.5" x14ac:dyDescent="0.25">
      <c r="A85" s="1"/>
      <c r="B85" s="25"/>
      <c r="C85" s="7"/>
      <c r="D85" s="7"/>
      <c r="E85" s="7"/>
      <c r="F85" s="7"/>
      <c r="G85" s="7"/>
      <c r="H85" s="10"/>
      <c r="I85" s="11"/>
      <c r="J85" s="11"/>
      <c r="K85" s="23"/>
      <c r="L85" s="23"/>
      <c r="M85" s="23"/>
      <c r="N85" s="23"/>
      <c r="O85" s="23"/>
      <c r="P85" s="23"/>
      <c r="Q85" s="23"/>
    </row>
    <row r="86" spans="1:17" ht="16.5" x14ac:dyDescent="0.25">
      <c r="A86" s="1"/>
      <c r="B86" s="13"/>
      <c r="C86" s="12"/>
      <c r="D86" s="12"/>
      <c r="E86" s="12"/>
      <c r="F86" s="12"/>
      <c r="G86" s="12"/>
      <c r="H86" s="11"/>
      <c r="I86" s="11"/>
      <c r="J86" s="11"/>
      <c r="K86" s="23"/>
      <c r="L86" s="23"/>
      <c r="M86" s="23"/>
      <c r="N86" s="23"/>
      <c r="O86" s="23"/>
      <c r="P86" s="23"/>
      <c r="Q86" s="23"/>
    </row>
    <row r="87" spans="1:17" ht="16.5" x14ac:dyDescent="0.25">
      <c r="A87" s="1"/>
      <c r="B87" s="25"/>
      <c r="C87" s="12"/>
      <c r="D87" s="12"/>
      <c r="E87" s="12"/>
      <c r="F87" s="12"/>
      <c r="G87" s="12"/>
      <c r="H87" s="11"/>
      <c r="I87" s="11"/>
      <c r="J87" s="11"/>
      <c r="K87" s="23"/>
      <c r="L87" s="23"/>
      <c r="M87" s="23"/>
      <c r="N87" s="23"/>
      <c r="O87" s="23"/>
      <c r="P87" s="23"/>
      <c r="Q87" s="23"/>
    </row>
    <row r="88" spans="1:17" ht="16.5" x14ac:dyDescent="0.25">
      <c r="A88" s="1"/>
      <c r="B88" s="13"/>
      <c r="C88" s="12"/>
      <c r="D88" s="12"/>
      <c r="E88" s="12"/>
      <c r="F88" s="12"/>
      <c r="G88" s="12"/>
      <c r="H88" s="11"/>
      <c r="I88" s="11"/>
      <c r="J88" s="11"/>
      <c r="K88" s="23"/>
      <c r="L88" s="23"/>
      <c r="M88" s="23"/>
      <c r="N88" s="23"/>
      <c r="O88" s="23"/>
      <c r="P88" s="23"/>
      <c r="Q88" s="23"/>
    </row>
    <row r="89" spans="1:17" ht="16.5" x14ac:dyDescent="0.25">
      <c r="A89" s="1"/>
      <c r="B89" s="13"/>
      <c r="C89" s="12"/>
      <c r="D89" s="12"/>
      <c r="E89" s="12"/>
      <c r="F89" s="12"/>
      <c r="G89" s="12"/>
      <c r="H89" s="11"/>
      <c r="I89" s="11"/>
      <c r="J89" s="11"/>
      <c r="K89" s="23"/>
      <c r="L89" s="23"/>
      <c r="M89" s="23"/>
      <c r="N89" s="23"/>
      <c r="O89" s="23"/>
      <c r="P89" s="23"/>
      <c r="Q89" s="23"/>
    </row>
    <row r="90" spans="1:17" ht="16.5" x14ac:dyDescent="0.25">
      <c r="A90" s="1"/>
      <c r="B90" s="25"/>
      <c r="C90" s="12"/>
      <c r="D90" s="12"/>
      <c r="E90" s="12"/>
      <c r="F90" s="12"/>
      <c r="G90" s="12"/>
      <c r="H90" s="11"/>
      <c r="I90" s="11"/>
      <c r="J90" s="11"/>
      <c r="K90" s="23"/>
      <c r="L90" s="23"/>
      <c r="M90" s="23"/>
      <c r="N90" s="23"/>
      <c r="O90" s="23"/>
      <c r="P90" s="23"/>
      <c r="Q90" s="23"/>
    </row>
    <row r="91" spans="1:17" ht="16.5" x14ac:dyDescent="0.25">
      <c r="A91" s="1"/>
      <c r="B91" s="13"/>
      <c r="C91" s="12"/>
      <c r="D91" s="12"/>
      <c r="E91" s="12"/>
      <c r="F91" s="12"/>
      <c r="G91" s="12"/>
      <c r="H91" s="11"/>
      <c r="I91" s="11"/>
      <c r="J91" s="11"/>
      <c r="K91" s="23"/>
      <c r="L91" s="23"/>
      <c r="M91" s="23"/>
      <c r="N91" s="23"/>
      <c r="O91" s="23"/>
      <c r="P91" s="23"/>
      <c r="Q91" s="23"/>
    </row>
    <row r="92" spans="1:17" ht="16.5" x14ac:dyDescent="0.25">
      <c r="A92" s="1"/>
      <c r="B92" s="25"/>
      <c r="C92" s="12"/>
      <c r="D92" s="12"/>
      <c r="E92" s="12"/>
      <c r="F92" s="12"/>
      <c r="G92" s="12"/>
      <c r="H92" s="11"/>
      <c r="I92" s="11"/>
      <c r="J92" s="11"/>
      <c r="K92" s="23"/>
      <c r="L92" s="23"/>
      <c r="M92" s="23"/>
      <c r="N92" s="23"/>
      <c r="O92" s="23"/>
      <c r="P92" s="23"/>
      <c r="Q92" s="23"/>
    </row>
    <row r="93" spans="1:17" ht="16.5" x14ac:dyDescent="0.25">
      <c r="A93" s="1"/>
      <c r="B93" s="13"/>
      <c r="C93" s="12"/>
      <c r="D93" s="12"/>
      <c r="E93" s="12"/>
      <c r="F93" s="12"/>
      <c r="G93" s="12"/>
      <c r="H93" s="11"/>
      <c r="I93" s="11"/>
      <c r="J93" s="11"/>
      <c r="K93" s="23"/>
      <c r="L93" s="23"/>
      <c r="M93" s="23"/>
      <c r="N93" s="23"/>
      <c r="O93" s="23"/>
      <c r="P93" s="23"/>
      <c r="Q93" s="23"/>
    </row>
    <row r="94" spans="1:17" ht="16.5" x14ac:dyDescent="0.25">
      <c r="A94" s="6"/>
      <c r="B94" s="25"/>
      <c r="C94" s="12"/>
      <c r="D94" s="12"/>
      <c r="E94" s="12"/>
      <c r="F94" s="12"/>
      <c r="G94" s="12"/>
      <c r="H94" s="11"/>
      <c r="I94" s="11"/>
      <c r="J94" s="11"/>
      <c r="K94" s="23"/>
      <c r="L94" s="23"/>
      <c r="M94" s="23"/>
      <c r="N94" s="23"/>
      <c r="O94" s="23"/>
      <c r="P94" s="23"/>
      <c r="Q94" s="23"/>
    </row>
    <row r="95" spans="1:17" ht="16.5" x14ac:dyDescent="0.25">
      <c r="A95" s="6"/>
      <c r="B95" s="13"/>
      <c r="C95" s="7"/>
      <c r="D95" s="7"/>
      <c r="E95" s="7"/>
      <c r="F95" s="7"/>
      <c r="G95" s="7"/>
      <c r="H95" s="11"/>
      <c r="I95" s="11"/>
      <c r="J95" s="11"/>
      <c r="K95" s="23"/>
      <c r="L95" s="23"/>
      <c r="M95" s="23"/>
      <c r="N95" s="23"/>
      <c r="O95" s="23"/>
      <c r="P95" s="23"/>
      <c r="Q95" s="23"/>
    </row>
    <row r="96" spans="1:17" ht="16.5" x14ac:dyDescent="0.25">
      <c r="A96" s="6"/>
      <c r="B96" s="25"/>
      <c r="C96" s="7"/>
      <c r="D96" s="7"/>
      <c r="E96" s="7"/>
      <c r="F96" s="7"/>
      <c r="G96" s="7"/>
      <c r="H96" s="11"/>
      <c r="I96" s="11"/>
      <c r="J96" s="11"/>
      <c r="K96" s="23"/>
      <c r="L96" s="23"/>
      <c r="M96" s="23"/>
      <c r="N96" s="23"/>
      <c r="O96" s="23"/>
      <c r="P96" s="23"/>
      <c r="Q96" s="23"/>
    </row>
    <row r="97" spans="1:17" ht="16.5" x14ac:dyDescent="0.25">
      <c r="A97" s="6"/>
      <c r="B97" s="13"/>
      <c r="C97" s="7"/>
      <c r="D97" s="7"/>
      <c r="E97" s="7"/>
      <c r="F97" s="7"/>
      <c r="G97" s="7"/>
      <c r="H97" s="11"/>
      <c r="I97" s="11"/>
      <c r="J97" s="11"/>
      <c r="K97" s="23"/>
      <c r="L97" s="23"/>
      <c r="M97" s="23"/>
      <c r="N97" s="23"/>
      <c r="O97" s="23"/>
      <c r="P97" s="23"/>
      <c r="Q97" s="23"/>
    </row>
    <row r="98" spans="1:17" ht="16.5" x14ac:dyDescent="0.25">
      <c r="A98" s="6"/>
      <c r="B98" s="13"/>
      <c r="C98" s="7"/>
      <c r="D98" s="7"/>
      <c r="E98" s="7"/>
      <c r="F98" s="7"/>
      <c r="G98" s="7"/>
      <c r="H98" s="11"/>
      <c r="I98" s="11"/>
      <c r="J98" s="11"/>
      <c r="K98" s="23"/>
      <c r="L98" s="23"/>
      <c r="M98" s="23"/>
      <c r="N98" s="23"/>
      <c r="O98" s="23"/>
      <c r="P98" s="23"/>
      <c r="Q98" s="23"/>
    </row>
    <row r="99" spans="1:17" ht="16.5" x14ac:dyDescent="0.25">
      <c r="A99" s="6"/>
      <c r="B99" s="25"/>
      <c r="C99" s="7"/>
      <c r="D99" s="7"/>
      <c r="E99" s="7"/>
      <c r="F99" s="7"/>
      <c r="G99" s="7"/>
      <c r="H99" s="11"/>
      <c r="I99" s="11"/>
      <c r="J99" s="11"/>
      <c r="K99" s="23"/>
      <c r="L99" s="23"/>
      <c r="M99" s="23"/>
      <c r="N99" s="23"/>
      <c r="O99" s="23"/>
      <c r="P99" s="23"/>
      <c r="Q99" s="23"/>
    </row>
    <row r="100" spans="1:17" ht="16.5" x14ac:dyDescent="0.25">
      <c r="A100" s="6"/>
      <c r="B100" s="13"/>
      <c r="C100" s="7"/>
      <c r="D100" s="7"/>
      <c r="E100" s="7"/>
      <c r="F100" s="7"/>
      <c r="G100" s="7"/>
      <c r="H100" s="11"/>
      <c r="I100" s="11"/>
      <c r="J100" s="11"/>
      <c r="K100" s="23"/>
      <c r="L100" s="23"/>
      <c r="M100" s="23"/>
      <c r="N100" s="23"/>
      <c r="O100" s="23"/>
      <c r="P100" s="23"/>
      <c r="Q100" s="23"/>
    </row>
    <row r="101" spans="1:17" ht="16.5" x14ac:dyDescent="0.25">
      <c r="A101" s="6"/>
      <c r="B101" s="25"/>
      <c r="C101" s="7"/>
      <c r="D101" s="7"/>
      <c r="E101" s="7"/>
      <c r="F101" s="7"/>
      <c r="G101" s="7"/>
      <c r="H101" s="11"/>
      <c r="I101" s="11"/>
      <c r="J101" s="11"/>
      <c r="K101" s="23"/>
      <c r="L101" s="23"/>
      <c r="M101" s="23"/>
      <c r="N101" s="23"/>
      <c r="O101" s="23"/>
      <c r="P101" s="23"/>
      <c r="Q101" s="23"/>
    </row>
    <row r="102" spans="1:17" ht="16.5" x14ac:dyDescent="0.25">
      <c r="A102" s="6"/>
      <c r="B102" s="13"/>
      <c r="C102" s="7"/>
      <c r="D102" s="7"/>
      <c r="E102" s="7"/>
      <c r="F102" s="7"/>
      <c r="G102" s="7"/>
      <c r="H102" s="11"/>
      <c r="I102" s="11"/>
      <c r="J102" s="11"/>
      <c r="K102" s="23"/>
      <c r="L102" s="23"/>
      <c r="M102" s="23"/>
      <c r="N102" s="23"/>
      <c r="O102" s="23"/>
      <c r="P102" s="23"/>
      <c r="Q102" s="23"/>
    </row>
    <row r="103" spans="1:17" ht="16.5" x14ac:dyDescent="0.25">
      <c r="A103" s="6"/>
      <c r="B103" s="13"/>
      <c r="C103" s="7"/>
      <c r="D103" s="7"/>
      <c r="E103" s="7"/>
      <c r="F103" s="7"/>
      <c r="G103" s="7"/>
      <c r="H103" s="11"/>
      <c r="I103" s="11"/>
      <c r="J103" s="11"/>
      <c r="K103" s="23"/>
      <c r="L103" s="23"/>
      <c r="M103" s="23"/>
      <c r="N103" s="23"/>
      <c r="O103" s="23"/>
      <c r="P103" s="23"/>
      <c r="Q103" s="23"/>
    </row>
    <row r="104" spans="1:17" ht="16.5" x14ac:dyDescent="0.25">
      <c r="A104" s="6"/>
      <c r="B104" s="13"/>
      <c r="C104" s="7"/>
      <c r="D104" s="7"/>
      <c r="E104" s="7"/>
      <c r="F104" s="7"/>
      <c r="G104" s="7"/>
      <c r="H104" s="11"/>
      <c r="I104" s="11"/>
      <c r="J104" s="11"/>
      <c r="K104" s="23"/>
      <c r="L104" s="23"/>
      <c r="M104" s="23"/>
      <c r="N104" s="23"/>
      <c r="O104" s="23"/>
      <c r="P104" s="23"/>
      <c r="Q104" s="23"/>
    </row>
    <row r="105" spans="1:17" ht="16.5" x14ac:dyDescent="0.25">
      <c r="A105" s="6"/>
      <c r="B105" s="13"/>
      <c r="C105" s="7"/>
      <c r="D105" s="7"/>
      <c r="E105" s="7"/>
      <c r="F105" s="7"/>
      <c r="G105" s="7"/>
      <c r="H105" s="11"/>
      <c r="I105" s="11"/>
      <c r="J105" s="11"/>
      <c r="K105" s="23"/>
      <c r="L105" s="23"/>
      <c r="M105" s="23"/>
      <c r="N105" s="23"/>
      <c r="O105" s="23"/>
      <c r="P105" s="23"/>
      <c r="Q105" s="23"/>
    </row>
    <row r="106" spans="1:17" ht="16.5" x14ac:dyDescent="0.25">
      <c r="A106" s="6"/>
      <c r="B106" s="25"/>
      <c r="C106" s="7"/>
      <c r="D106" s="7"/>
      <c r="E106" s="7"/>
      <c r="F106" s="7"/>
      <c r="G106" s="7"/>
      <c r="H106" s="11"/>
      <c r="I106" s="11"/>
      <c r="J106" s="11"/>
      <c r="K106" s="23"/>
      <c r="L106" s="23"/>
      <c r="M106" s="23"/>
      <c r="N106" s="23"/>
      <c r="O106" s="23"/>
      <c r="P106" s="23"/>
      <c r="Q106" s="23"/>
    </row>
    <row r="107" spans="1:17" ht="16.5" x14ac:dyDescent="0.25">
      <c r="A107" s="6"/>
      <c r="B107" s="13"/>
      <c r="C107" s="7"/>
      <c r="D107" s="7"/>
      <c r="E107" s="7"/>
      <c r="F107" s="7"/>
      <c r="G107" s="7"/>
      <c r="H107" s="11"/>
      <c r="I107" s="11"/>
      <c r="J107" s="11"/>
      <c r="K107" s="23"/>
      <c r="L107" s="23"/>
      <c r="M107" s="23"/>
      <c r="N107" s="23"/>
      <c r="O107" s="23"/>
      <c r="P107" s="23"/>
      <c r="Q107" s="23"/>
    </row>
    <row r="108" spans="1:17" ht="16.5" x14ac:dyDescent="0.25">
      <c r="A108" s="6"/>
      <c r="B108" s="13"/>
      <c r="C108" s="7"/>
      <c r="D108" s="7"/>
      <c r="E108" s="7"/>
      <c r="F108" s="7"/>
      <c r="G108" s="7"/>
      <c r="H108" s="11"/>
      <c r="I108" s="11"/>
      <c r="J108" s="11"/>
      <c r="K108" s="23"/>
      <c r="L108" s="23"/>
      <c r="M108" s="23"/>
      <c r="N108" s="23"/>
      <c r="O108" s="23"/>
      <c r="P108" s="23"/>
      <c r="Q108" s="23"/>
    </row>
    <row r="109" spans="1:17" ht="16.5" x14ac:dyDescent="0.25">
      <c r="A109" s="6"/>
      <c r="B109" s="25"/>
      <c r="C109" s="7"/>
      <c r="D109" s="7"/>
      <c r="E109" s="7"/>
      <c r="F109" s="7"/>
      <c r="G109" s="7"/>
      <c r="H109" s="11"/>
      <c r="I109" s="11"/>
      <c r="J109" s="11"/>
      <c r="K109" s="23"/>
      <c r="L109" s="23"/>
      <c r="M109" s="23"/>
      <c r="N109" s="23"/>
      <c r="O109" s="23"/>
      <c r="P109" s="23"/>
      <c r="Q109" s="23"/>
    </row>
    <row r="110" spans="1:17" ht="16.5" x14ac:dyDescent="0.25">
      <c r="A110" s="6"/>
      <c r="B110" s="13"/>
      <c r="C110" s="7"/>
      <c r="D110" s="7"/>
      <c r="E110" s="7"/>
      <c r="F110" s="7"/>
      <c r="G110" s="7"/>
      <c r="H110" s="11"/>
      <c r="I110" s="11"/>
      <c r="J110" s="11"/>
      <c r="K110" s="23"/>
      <c r="L110" s="23"/>
      <c r="M110" s="23"/>
      <c r="N110" s="23"/>
      <c r="O110" s="23"/>
      <c r="P110" s="23"/>
      <c r="Q110" s="23"/>
    </row>
    <row r="111" spans="1:17" ht="16.5" x14ac:dyDescent="0.25">
      <c r="A111" s="6"/>
      <c r="B111" s="25"/>
      <c r="C111" s="7"/>
      <c r="D111" s="7"/>
      <c r="E111" s="7"/>
      <c r="F111" s="7"/>
      <c r="G111" s="7"/>
      <c r="H111" s="11"/>
      <c r="I111" s="11"/>
      <c r="J111" s="11"/>
      <c r="K111" s="23"/>
      <c r="L111" s="23"/>
      <c r="M111" s="23"/>
      <c r="N111" s="23"/>
      <c r="O111" s="23"/>
      <c r="P111" s="23"/>
      <c r="Q111" s="23"/>
    </row>
    <row r="112" spans="1:17" ht="16.5" x14ac:dyDescent="0.25">
      <c r="A112" s="6"/>
      <c r="B112" s="13"/>
      <c r="C112" s="7"/>
      <c r="D112" s="7"/>
      <c r="E112" s="7"/>
      <c r="F112" s="7"/>
      <c r="G112" s="7"/>
      <c r="H112" s="11"/>
      <c r="I112" s="11"/>
      <c r="J112" s="11"/>
      <c r="K112" s="23"/>
      <c r="L112" s="23"/>
      <c r="M112" s="23"/>
      <c r="N112" s="23"/>
      <c r="O112" s="23"/>
      <c r="P112" s="23"/>
      <c r="Q112" s="23"/>
    </row>
    <row r="113" spans="1:17" ht="16.5" x14ac:dyDescent="0.25">
      <c r="A113" s="6"/>
      <c r="B113" s="25"/>
      <c r="C113" s="7"/>
      <c r="D113" s="7"/>
      <c r="E113" s="7"/>
      <c r="F113" s="7"/>
      <c r="G113" s="7"/>
      <c r="H113" s="11"/>
      <c r="I113" s="11"/>
      <c r="J113" s="11"/>
      <c r="K113" s="23"/>
      <c r="L113" s="23"/>
      <c r="M113" s="23"/>
      <c r="N113" s="23"/>
      <c r="O113" s="23"/>
      <c r="P113" s="23"/>
      <c r="Q113" s="23"/>
    </row>
    <row r="114" spans="1:17" ht="16.5" x14ac:dyDescent="0.25">
      <c r="A114" s="6"/>
      <c r="B114" s="25"/>
      <c r="C114" s="7"/>
      <c r="D114" s="7"/>
      <c r="E114" s="7"/>
      <c r="F114" s="7"/>
      <c r="G114" s="7"/>
      <c r="H114" s="11"/>
      <c r="I114" s="11"/>
      <c r="J114" s="11"/>
      <c r="K114" s="23"/>
      <c r="L114" s="23"/>
      <c r="M114" s="23"/>
      <c r="N114" s="23"/>
      <c r="O114" s="23"/>
      <c r="P114" s="23"/>
      <c r="Q114" s="23"/>
    </row>
    <row r="115" spans="1:17" ht="16.5" x14ac:dyDescent="0.25">
      <c r="A115" s="6"/>
      <c r="B115" s="25"/>
      <c r="C115" s="7"/>
      <c r="D115" s="7"/>
      <c r="E115" s="7"/>
      <c r="F115" s="7"/>
      <c r="G115" s="7"/>
      <c r="H115" s="11"/>
      <c r="I115" s="11"/>
      <c r="J115" s="11"/>
      <c r="K115" s="23"/>
      <c r="L115" s="23"/>
      <c r="M115" s="23"/>
      <c r="N115" s="23"/>
      <c r="O115" s="23"/>
      <c r="P115" s="23"/>
      <c r="Q115" s="23"/>
    </row>
    <row r="116" spans="1:17" ht="16.5" x14ac:dyDescent="0.25">
      <c r="A116" s="6"/>
      <c r="B116" s="13"/>
      <c r="C116" s="9"/>
      <c r="D116" s="9"/>
      <c r="E116" s="9"/>
      <c r="F116" s="9"/>
      <c r="G116" s="9"/>
      <c r="H116" s="19"/>
      <c r="I116" s="19"/>
      <c r="J116" s="19"/>
      <c r="K116" s="23"/>
      <c r="L116" s="23"/>
      <c r="M116" s="23"/>
      <c r="N116" s="23"/>
      <c r="O116" s="23"/>
      <c r="P116" s="23"/>
      <c r="Q116" s="23"/>
    </row>
    <row r="117" spans="1:17" ht="16.5" x14ac:dyDescent="0.25">
      <c r="A117" s="6"/>
      <c r="B117" s="25"/>
      <c r="C117" s="7"/>
      <c r="D117" s="7"/>
      <c r="E117" s="7"/>
      <c r="F117" s="7"/>
      <c r="G117" s="7"/>
      <c r="H117" s="11"/>
      <c r="I117" s="11"/>
      <c r="J117" s="11"/>
      <c r="K117" s="23"/>
      <c r="L117" s="23"/>
      <c r="M117" s="23"/>
      <c r="N117" s="23"/>
      <c r="O117" s="23"/>
      <c r="P117" s="23"/>
      <c r="Q117" s="23"/>
    </row>
    <row r="118" spans="1:17" ht="16.5" x14ac:dyDescent="0.25">
      <c r="A118" s="6"/>
      <c r="B118" s="13"/>
      <c r="C118" s="7"/>
      <c r="D118" s="7"/>
      <c r="E118" s="7"/>
      <c r="F118" s="7"/>
      <c r="G118" s="7"/>
      <c r="H118" s="11"/>
      <c r="I118" s="11"/>
      <c r="J118" s="11"/>
      <c r="K118" s="23"/>
      <c r="L118" s="23"/>
      <c r="M118" s="23"/>
      <c r="N118" s="23"/>
      <c r="O118" s="23"/>
      <c r="P118" s="23"/>
      <c r="Q118" s="23"/>
    </row>
    <row r="119" spans="1:17" ht="16.5" x14ac:dyDescent="0.25">
      <c r="A119" s="6"/>
      <c r="B119" s="13"/>
      <c r="C119" s="7"/>
      <c r="D119" s="7"/>
      <c r="E119" s="7"/>
      <c r="F119" s="7"/>
      <c r="G119" s="7"/>
      <c r="H119" s="11"/>
      <c r="I119" s="11"/>
      <c r="J119" s="11"/>
      <c r="K119" s="23"/>
      <c r="L119" s="23"/>
      <c r="M119" s="23"/>
      <c r="N119" s="23"/>
      <c r="O119" s="23"/>
      <c r="P119" s="23"/>
      <c r="Q119" s="23"/>
    </row>
    <row r="120" spans="1:17" ht="16.5" x14ac:dyDescent="0.25">
      <c r="A120" s="6"/>
      <c r="B120" s="13"/>
      <c r="C120" s="7"/>
      <c r="D120" s="7"/>
      <c r="E120" s="7"/>
      <c r="F120" s="7"/>
      <c r="G120" s="7"/>
      <c r="H120" s="11"/>
      <c r="I120" s="11"/>
      <c r="J120" s="11"/>
      <c r="K120" s="23"/>
      <c r="L120" s="23"/>
      <c r="M120" s="23"/>
      <c r="N120" s="23"/>
      <c r="O120" s="23"/>
      <c r="P120" s="23"/>
      <c r="Q120" s="23"/>
    </row>
    <row r="121" spans="1:17" ht="16.5" x14ac:dyDescent="0.25">
      <c r="A121" s="6"/>
      <c r="B121" s="13"/>
      <c r="C121" s="7"/>
      <c r="D121" s="7"/>
      <c r="E121" s="7"/>
      <c r="F121" s="7"/>
      <c r="G121" s="7"/>
      <c r="H121" s="11"/>
      <c r="I121" s="11"/>
      <c r="J121" s="11"/>
      <c r="K121" s="23"/>
      <c r="L121" s="23"/>
      <c r="M121" s="23"/>
      <c r="N121" s="23"/>
      <c r="O121" s="23"/>
      <c r="P121" s="23"/>
      <c r="Q121" s="23"/>
    </row>
    <row r="122" spans="1:17" ht="16.5" x14ac:dyDescent="0.25">
      <c r="A122" s="6"/>
      <c r="B122" s="25"/>
      <c r="C122" s="12"/>
      <c r="D122" s="12"/>
      <c r="E122" s="12"/>
      <c r="F122" s="12"/>
      <c r="G122" s="12"/>
      <c r="H122" s="11"/>
      <c r="I122" s="11"/>
      <c r="J122" s="11"/>
      <c r="K122" s="23"/>
      <c r="L122" s="23"/>
      <c r="M122" s="23"/>
      <c r="N122" s="23"/>
      <c r="O122" s="23"/>
      <c r="P122" s="23"/>
      <c r="Q122" s="23"/>
    </row>
    <row r="123" spans="1:17" ht="16.5" x14ac:dyDescent="0.25">
      <c r="A123" s="6"/>
      <c r="B123" s="13"/>
      <c r="C123" s="9"/>
      <c r="D123" s="9"/>
      <c r="E123" s="9"/>
      <c r="F123" s="9"/>
      <c r="G123" s="9"/>
      <c r="H123" s="10"/>
      <c r="I123" s="10"/>
      <c r="J123" s="11"/>
      <c r="K123" s="23"/>
      <c r="L123" s="23"/>
      <c r="M123" s="23"/>
      <c r="N123" s="23"/>
      <c r="O123" s="23"/>
      <c r="P123" s="23"/>
      <c r="Q123" s="23"/>
    </row>
    <row r="124" spans="1:17" ht="16.5" x14ac:dyDescent="0.25">
      <c r="A124" s="6"/>
      <c r="B124" s="25"/>
      <c r="C124" s="7"/>
      <c r="D124" s="7"/>
      <c r="E124" s="7"/>
      <c r="F124" s="7"/>
      <c r="G124" s="7"/>
      <c r="H124" s="11"/>
      <c r="I124" s="11"/>
      <c r="J124" s="11"/>
      <c r="K124" s="23"/>
      <c r="L124" s="23"/>
      <c r="M124" s="23"/>
      <c r="N124" s="23"/>
      <c r="O124" s="23"/>
      <c r="P124" s="23"/>
      <c r="Q124" s="23"/>
    </row>
    <row r="125" spans="1:17" ht="16.5" x14ac:dyDescent="0.25">
      <c r="A125" s="6"/>
      <c r="B125" s="13"/>
      <c r="C125" s="9"/>
      <c r="D125" s="9"/>
      <c r="E125" s="9"/>
      <c r="F125" s="9"/>
      <c r="G125" s="9"/>
      <c r="H125" s="10"/>
      <c r="I125" s="10"/>
      <c r="J125" s="10"/>
      <c r="K125" s="23"/>
      <c r="L125" s="23"/>
      <c r="M125" s="23"/>
      <c r="N125" s="23"/>
      <c r="O125" s="23"/>
      <c r="P125" s="23"/>
      <c r="Q125" s="23"/>
    </row>
    <row r="126" spans="1:17" ht="16.5" x14ac:dyDescent="0.25">
      <c r="A126" s="3"/>
      <c r="B126" s="25"/>
      <c r="C126" s="16"/>
      <c r="D126" s="16"/>
      <c r="E126" s="16"/>
      <c r="F126" s="8"/>
      <c r="G126" s="8"/>
      <c r="H126" s="3"/>
      <c r="I126" s="3"/>
      <c r="J126" s="3"/>
      <c r="K126" s="23"/>
      <c r="L126" s="23"/>
      <c r="M126" s="23"/>
      <c r="N126" s="23"/>
      <c r="O126" s="23"/>
      <c r="P126" s="23"/>
      <c r="Q126" s="23"/>
    </row>
    <row r="127" spans="1:17" ht="16.5" x14ac:dyDescent="0.25">
      <c r="A127" s="3"/>
      <c r="B127" s="28"/>
      <c r="C127" s="16"/>
      <c r="D127" s="16"/>
      <c r="E127" s="16"/>
      <c r="F127" s="8"/>
      <c r="G127" s="8"/>
      <c r="H127" s="3"/>
      <c r="I127" s="3"/>
      <c r="J127" s="3"/>
      <c r="K127" s="23"/>
      <c r="L127" s="23"/>
      <c r="M127" s="23"/>
      <c r="N127" s="23"/>
      <c r="O127" s="23"/>
      <c r="P127" s="23"/>
      <c r="Q127" s="23"/>
    </row>
    <row r="128" spans="1:17" ht="16.5" x14ac:dyDescent="0.25">
      <c r="A128" s="3"/>
      <c r="B128" s="28"/>
      <c r="C128" s="16"/>
      <c r="D128" s="16"/>
      <c r="E128" s="16"/>
      <c r="F128" s="8"/>
      <c r="G128" s="8"/>
      <c r="H128" s="3"/>
      <c r="I128" s="3"/>
      <c r="J128" s="3"/>
      <c r="K128" s="23"/>
      <c r="L128" s="23"/>
      <c r="M128" s="23"/>
      <c r="N128" s="23"/>
      <c r="O128" s="23"/>
      <c r="P128" s="23"/>
      <c r="Q128" s="23"/>
    </row>
    <row r="129" spans="1:17" ht="16.5" x14ac:dyDescent="0.25">
      <c r="A129" s="3"/>
      <c r="B129" s="28"/>
      <c r="C129" s="16"/>
      <c r="D129" s="16"/>
      <c r="E129" s="16"/>
      <c r="F129" s="8"/>
      <c r="G129" s="8"/>
      <c r="H129" s="3"/>
      <c r="I129" s="3"/>
      <c r="J129" s="3"/>
      <c r="K129" s="23"/>
      <c r="L129" s="23"/>
      <c r="M129" s="23"/>
      <c r="N129" s="23"/>
      <c r="O129" s="23"/>
      <c r="P129" s="23"/>
      <c r="Q129" s="23"/>
    </row>
    <row r="130" spans="1:17" ht="16.5" x14ac:dyDescent="0.25">
      <c r="A130" s="3"/>
      <c r="B130" s="28"/>
      <c r="C130" s="16"/>
      <c r="D130" s="16"/>
      <c r="E130" s="16"/>
      <c r="F130" s="8"/>
      <c r="G130" s="8"/>
      <c r="H130" s="3"/>
      <c r="I130" s="3"/>
      <c r="J130" s="3"/>
      <c r="K130" s="23"/>
      <c r="L130" s="23"/>
      <c r="M130" s="23"/>
      <c r="N130" s="23"/>
      <c r="O130" s="23"/>
      <c r="P130" s="23"/>
      <c r="Q130" s="23"/>
    </row>
    <row r="131" spans="1:17" ht="16.5" x14ac:dyDescent="0.25">
      <c r="A131" s="3"/>
      <c r="B131" s="28"/>
      <c r="C131" s="16"/>
      <c r="D131" s="16"/>
      <c r="E131" s="16"/>
      <c r="F131" s="8"/>
      <c r="G131" s="8"/>
      <c r="H131" s="3"/>
      <c r="I131" s="3"/>
      <c r="J131" s="3"/>
      <c r="K131" s="23"/>
      <c r="L131" s="23"/>
      <c r="M131" s="23"/>
      <c r="N131" s="23"/>
      <c r="O131" s="23"/>
      <c r="P131" s="23"/>
      <c r="Q131" s="23"/>
    </row>
    <row r="132" spans="1:17" ht="16.5" x14ac:dyDescent="0.25">
      <c r="A132" s="3"/>
      <c r="B132" s="28"/>
      <c r="C132" s="16"/>
      <c r="D132" s="16"/>
      <c r="E132" s="16"/>
      <c r="F132" s="8"/>
      <c r="G132" s="8"/>
      <c r="H132" s="3"/>
      <c r="I132" s="3"/>
      <c r="J132" s="3"/>
      <c r="K132" s="23"/>
      <c r="L132" s="23"/>
      <c r="M132" s="23"/>
      <c r="N132" s="23"/>
      <c r="O132" s="23"/>
      <c r="P132" s="23"/>
      <c r="Q132" s="23"/>
    </row>
    <row r="133" spans="1:17" ht="16.5" x14ac:dyDescent="0.25">
      <c r="A133" s="3"/>
      <c r="B133" s="28"/>
      <c r="C133" s="16"/>
      <c r="D133" s="16"/>
      <c r="E133" s="16"/>
      <c r="F133" s="8"/>
      <c r="G133" s="8"/>
      <c r="H133" s="3"/>
      <c r="I133" s="3"/>
      <c r="J133" s="3"/>
      <c r="K133" s="23"/>
      <c r="L133" s="23"/>
      <c r="M133" s="23"/>
      <c r="N133" s="23"/>
      <c r="O133" s="23"/>
      <c r="P133" s="23"/>
      <c r="Q133" s="23"/>
    </row>
    <row r="134" spans="1:17" ht="16.5" x14ac:dyDescent="0.25">
      <c r="A134" s="3"/>
      <c r="B134" s="28"/>
      <c r="C134" s="16"/>
      <c r="D134" s="16"/>
      <c r="E134" s="16"/>
      <c r="F134" s="8"/>
      <c r="G134" s="8"/>
      <c r="H134" s="3"/>
      <c r="I134" s="3"/>
      <c r="J134" s="3"/>
      <c r="K134" s="23"/>
      <c r="L134" s="23"/>
      <c r="M134" s="23"/>
      <c r="N134" s="23"/>
      <c r="O134" s="23"/>
      <c r="P134" s="23"/>
      <c r="Q134" s="23"/>
    </row>
    <row r="135" spans="1:17" ht="16.5" x14ac:dyDescent="0.25">
      <c r="A135" s="3"/>
      <c r="B135" s="28"/>
      <c r="C135" s="16"/>
      <c r="D135" s="16"/>
      <c r="E135" s="16"/>
      <c r="F135" s="8"/>
      <c r="G135" s="8"/>
      <c r="H135" s="3"/>
      <c r="I135" s="3"/>
      <c r="J135" s="3"/>
      <c r="K135" s="23"/>
      <c r="L135" s="23"/>
      <c r="M135" s="23"/>
      <c r="N135" s="23"/>
      <c r="O135" s="23"/>
      <c r="P135" s="23"/>
      <c r="Q135" s="23"/>
    </row>
    <row r="136" spans="1:17" ht="16.5" x14ac:dyDescent="0.2">
      <c r="A136" s="23"/>
      <c r="B136" s="28"/>
      <c r="C136" s="22"/>
      <c r="D136" s="22"/>
      <c r="E136" s="22"/>
      <c r="F136" s="34"/>
      <c r="G136" s="34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x14ac:dyDescent="0.2">
      <c r="A137" s="23"/>
      <c r="B137" s="29"/>
      <c r="C137" s="22"/>
      <c r="D137" s="22"/>
      <c r="E137" s="22"/>
      <c r="F137" s="34"/>
      <c r="G137" s="34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x14ac:dyDescent="0.2">
      <c r="A138" s="23"/>
      <c r="B138" s="29"/>
      <c r="C138" s="22"/>
      <c r="D138" s="22"/>
      <c r="E138" s="22"/>
      <c r="F138" s="34"/>
      <c r="G138" s="34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x14ac:dyDescent="0.2">
      <c r="A139" s="23"/>
      <c r="B139" s="29"/>
      <c r="C139" s="22"/>
      <c r="D139" s="22"/>
      <c r="E139" s="22"/>
      <c r="F139" s="34"/>
      <c r="G139" s="34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x14ac:dyDescent="0.2">
      <c r="A140" s="23"/>
      <c r="B140" s="29"/>
      <c r="C140" s="22"/>
      <c r="D140" s="22"/>
      <c r="E140" s="22"/>
      <c r="F140" s="34"/>
      <c r="G140" s="34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x14ac:dyDescent="0.2">
      <c r="A141" s="23"/>
      <c r="B141" s="29"/>
      <c r="C141" s="22"/>
      <c r="D141" s="22"/>
      <c r="E141" s="22"/>
      <c r="F141" s="34"/>
      <c r="G141" s="34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x14ac:dyDescent="0.2">
      <c r="A142" s="23"/>
      <c r="B142" s="29"/>
      <c r="C142" s="22"/>
      <c r="D142" s="22"/>
      <c r="E142" s="22"/>
      <c r="F142" s="34"/>
      <c r="G142" s="34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x14ac:dyDescent="0.2">
      <c r="A143" s="23"/>
      <c r="B143" s="29"/>
      <c r="C143" s="22"/>
      <c r="D143" s="22"/>
      <c r="E143" s="22"/>
      <c r="F143" s="34"/>
      <c r="G143" s="34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x14ac:dyDescent="0.2">
      <c r="A144" s="23"/>
      <c r="B144" s="29"/>
      <c r="C144" s="22"/>
      <c r="D144" s="22"/>
      <c r="E144" s="22"/>
      <c r="F144" s="34"/>
      <c r="G144" s="34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x14ac:dyDescent="0.2">
      <c r="A145" s="23"/>
      <c r="B145" s="29"/>
      <c r="C145" s="22"/>
      <c r="D145" s="22"/>
      <c r="E145" s="22"/>
      <c r="F145" s="34"/>
      <c r="G145" s="34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x14ac:dyDescent="0.2">
      <c r="A146" s="23"/>
      <c r="B146" s="29"/>
      <c r="C146" s="22"/>
      <c r="D146" s="22"/>
      <c r="E146" s="22"/>
      <c r="F146" s="34"/>
      <c r="G146" s="34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x14ac:dyDescent="0.2">
      <c r="A147" s="23"/>
      <c r="B147" s="29"/>
      <c r="C147" s="22"/>
      <c r="D147" s="22"/>
      <c r="E147" s="22"/>
      <c r="F147" s="34"/>
      <c r="G147" s="34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x14ac:dyDescent="0.2">
      <c r="A148" s="23"/>
      <c r="B148" s="29"/>
      <c r="C148" s="22"/>
      <c r="D148" s="22"/>
      <c r="E148" s="22"/>
      <c r="F148" s="34"/>
      <c r="G148" s="34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x14ac:dyDescent="0.2">
      <c r="A149" s="23"/>
      <c r="B149" s="29"/>
      <c r="C149" s="22"/>
      <c r="D149" s="22"/>
      <c r="E149" s="22"/>
      <c r="F149" s="34"/>
      <c r="G149" s="34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x14ac:dyDescent="0.2">
      <c r="A150" s="23"/>
      <c r="B150" s="29"/>
      <c r="C150" s="22"/>
      <c r="D150" s="22"/>
      <c r="E150" s="22"/>
      <c r="F150" s="34"/>
      <c r="G150" s="34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x14ac:dyDescent="0.2">
      <c r="A151" s="23"/>
      <c r="B151" s="29"/>
      <c r="C151" s="22"/>
      <c r="D151" s="22"/>
      <c r="E151" s="22"/>
      <c r="F151" s="34"/>
      <c r="G151" s="34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x14ac:dyDescent="0.2">
      <c r="A152" s="23"/>
      <c r="B152" s="29"/>
      <c r="C152" s="22"/>
      <c r="D152" s="22"/>
      <c r="E152" s="22"/>
      <c r="F152" s="34"/>
      <c r="G152" s="34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x14ac:dyDescent="0.2">
      <c r="A153" s="23"/>
      <c r="B153" s="29"/>
      <c r="C153" s="22"/>
      <c r="D153" s="22"/>
      <c r="E153" s="22"/>
      <c r="F153" s="34"/>
      <c r="G153" s="34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x14ac:dyDescent="0.2">
      <c r="A154" s="23"/>
      <c r="B154" s="29"/>
      <c r="C154" s="22"/>
      <c r="D154" s="22"/>
      <c r="E154" s="22"/>
      <c r="F154" s="34"/>
      <c r="G154" s="34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x14ac:dyDescent="0.2">
      <c r="A155" s="23"/>
      <c r="B155" s="29"/>
      <c r="C155" s="22"/>
      <c r="D155" s="22"/>
      <c r="E155" s="22"/>
      <c r="F155" s="34"/>
      <c r="G155" s="34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x14ac:dyDescent="0.2">
      <c r="A156" s="23"/>
      <c r="B156" s="29"/>
      <c r="C156" s="22"/>
      <c r="D156" s="22"/>
      <c r="E156" s="22"/>
      <c r="F156" s="34"/>
      <c r="G156" s="34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x14ac:dyDescent="0.2">
      <c r="A157" s="23"/>
      <c r="B157" s="29"/>
      <c r="C157" s="22"/>
      <c r="D157" s="22"/>
      <c r="E157" s="22"/>
      <c r="F157" s="34"/>
      <c r="G157" s="34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x14ac:dyDescent="0.2">
      <c r="A158" s="23"/>
      <c r="B158" s="29"/>
      <c r="C158" s="22"/>
      <c r="D158" s="22"/>
      <c r="E158" s="22"/>
      <c r="F158" s="34"/>
      <c r="G158" s="34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x14ac:dyDescent="0.2">
      <c r="A159" s="23"/>
      <c r="B159" s="29"/>
      <c r="C159" s="22"/>
      <c r="D159" s="22"/>
      <c r="E159" s="22"/>
      <c r="F159" s="34"/>
      <c r="G159" s="34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x14ac:dyDescent="0.2">
      <c r="A160" s="23"/>
      <c r="B160" s="29"/>
      <c r="C160" s="22"/>
      <c r="D160" s="22"/>
      <c r="E160" s="22"/>
      <c r="F160" s="34"/>
      <c r="G160" s="34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x14ac:dyDescent="0.2">
      <c r="A161" s="23"/>
      <c r="B161" s="29"/>
      <c r="C161" s="22"/>
      <c r="D161" s="22"/>
      <c r="E161" s="22"/>
      <c r="F161" s="34"/>
      <c r="G161" s="34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x14ac:dyDescent="0.2">
      <c r="A162" s="23"/>
      <c r="B162" s="29"/>
      <c r="C162" s="22"/>
      <c r="D162" s="22"/>
      <c r="E162" s="22"/>
      <c r="F162" s="34"/>
      <c r="G162" s="34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x14ac:dyDescent="0.2">
      <c r="A163" s="23"/>
      <c r="B163" s="29"/>
      <c r="C163" s="22"/>
      <c r="D163" s="22"/>
      <c r="E163" s="22"/>
      <c r="F163" s="34"/>
      <c r="G163" s="34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x14ac:dyDescent="0.2">
      <c r="A164" s="23"/>
      <c r="B164" s="29"/>
      <c r="C164" s="22"/>
      <c r="D164" s="22"/>
      <c r="E164" s="22"/>
      <c r="F164" s="34"/>
      <c r="G164" s="34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x14ac:dyDescent="0.2">
      <c r="A165" s="23"/>
      <c r="B165" s="29"/>
      <c r="C165" s="22"/>
      <c r="D165" s="22"/>
      <c r="E165" s="22"/>
      <c r="F165" s="34"/>
      <c r="G165" s="34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x14ac:dyDescent="0.2">
      <c r="A166" s="23"/>
      <c r="B166" s="29"/>
      <c r="C166" s="22"/>
      <c r="D166" s="22"/>
      <c r="E166" s="22"/>
      <c r="F166" s="34"/>
      <c r="G166" s="34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x14ac:dyDescent="0.2">
      <c r="A167" s="23"/>
      <c r="B167" s="29"/>
      <c r="C167" s="22"/>
      <c r="D167" s="22"/>
      <c r="E167" s="22"/>
      <c r="F167" s="34"/>
      <c r="G167" s="34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x14ac:dyDescent="0.2">
      <c r="A168" s="23"/>
      <c r="B168" s="29"/>
      <c r="C168" s="22"/>
      <c r="D168" s="22"/>
      <c r="E168" s="22"/>
      <c r="F168" s="34"/>
      <c r="G168" s="34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x14ac:dyDescent="0.2">
      <c r="A169" s="23"/>
      <c r="B169" s="29"/>
      <c r="C169" s="22"/>
      <c r="D169" s="22"/>
      <c r="E169" s="22"/>
      <c r="F169" s="34"/>
      <c r="G169" s="34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x14ac:dyDescent="0.2">
      <c r="A170" s="23"/>
      <c r="B170" s="29"/>
      <c r="C170" s="22"/>
      <c r="D170" s="22"/>
      <c r="E170" s="22"/>
      <c r="F170" s="34"/>
      <c r="G170" s="34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x14ac:dyDescent="0.2">
      <c r="A171" s="23"/>
      <c r="B171" s="29"/>
      <c r="C171" s="22"/>
      <c r="D171" s="22"/>
      <c r="E171" s="22"/>
      <c r="F171" s="34"/>
      <c r="G171" s="34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x14ac:dyDescent="0.2">
      <c r="A172" s="23"/>
      <c r="B172" s="29"/>
      <c r="C172" s="22"/>
      <c r="D172" s="22"/>
      <c r="E172" s="22"/>
      <c r="F172" s="34"/>
      <c r="G172" s="34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x14ac:dyDescent="0.2">
      <c r="A173" s="23"/>
      <c r="B173" s="29"/>
      <c r="C173" s="22"/>
      <c r="D173" s="22"/>
      <c r="E173" s="22"/>
      <c r="F173" s="34"/>
      <c r="G173" s="34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x14ac:dyDescent="0.2">
      <c r="A174" s="23"/>
      <c r="B174" s="29"/>
      <c r="C174" s="22"/>
      <c r="D174" s="22"/>
      <c r="E174" s="22"/>
      <c r="F174" s="34"/>
      <c r="G174" s="34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x14ac:dyDescent="0.2">
      <c r="A175" s="23"/>
      <c r="B175" s="29"/>
      <c r="C175" s="22"/>
      <c r="D175" s="22"/>
      <c r="E175" s="22"/>
      <c r="F175" s="34"/>
      <c r="G175" s="34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x14ac:dyDescent="0.2">
      <c r="A176" s="23"/>
      <c r="B176" s="29"/>
      <c r="C176" s="22"/>
      <c r="D176" s="22"/>
      <c r="E176" s="22"/>
      <c r="F176" s="34"/>
      <c r="G176" s="34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x14ac:dyDescent="0.2">
      <c r="A177" s="23"/>
      <c r="B177" s="29"/>
      <c r="C177" s="22"/>
      <c r="D177" s="22"/>
      <c r="E177" s="22"/>
      <c r="F177" s="34"/>
      <c r="G177" s="34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x14ac:dyDescent="0.2">
      <c r="A178" s="23"/>
      <c r="B178" s="29"/>
      <c r="C178" s="22"/>
      <c r="D178" s="22"/>
      <c r="E178" s="22"/>
      <c r="F178" s="34"/>
      <c r="G178" s="34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x14ac:dyDescent="0.2">
      <c r="A179" s="23"/>
      <c r="B179" s="29"/>
      <c r="C179" s="22"/>
      <c r="D179" s="22"/>
      <c r="E179" s="22"/>
      <c r="F179" s="34"/>
      <c r="G179" s="34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x14ac:dyDescent="0.2">
      <c r="A180" s="23"/>
      <c r="B180" s="29"/>
      <c r="C180" s="22"/>
      <c r="D180" s="22"/>
      <c r="E180" s="22"/>
      <c r="F180" s="34"/>
      <c r="G180" s="34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x14ac:dyDescent="0.2">
      <c r="A181" s="23"/>
      <c r="B181" s="29"/>
      <c r="C181" s="22"/>
      <c r="D181" s="22"/>
      <c r="E181" s="22"/>
      <c r="F181" s="34"/>
      <c r="G181" s="34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x14ac:dyDescent="0.2">
      <c r="A182" s="23"/>
      <c r="B182" s="29"/>
      <c r="C182" s="22"/>
      <c r="D182" s="22"/>
      <c r="E182" s="22"/>
      <c r="F182" s="34"/>
      <c r="G182" s="34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x14ac:dyDescent="0.2">
      <c r="A183" s="23"/>
      <c r="B183" s="29"/>
      <c r="C183" s="22"/>
      <c r="D183" s="22"/>
      <c r="E183" s="22"/>
      <c r="F183" s="34"/>
      <c r="G183" s="34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x14ac:dyDescent="0.2">
      <c r="A184" s="23"/>
      <c r="B184" s="29"/>
      <c r="C184" s="22"/>
      <c r="D184" s="22"/>
      <c r="E184" s="22"/>
      <c r="F184" s="34"/>
      <c r="G184" s="34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x14ac:dyDescent="0.2">
      <c r="A185" s="23"/>
      <c r="B185" s="29"/>
      <c r="C185" s="22"/>
      <c r="D185" s="22"/>
      <c r="E185" s="22"/>
      <c r="F185" s="34"/>
      <c r="G185" s="34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x14ac:dyDescent="0.2">
      <c r="A186" s="23"/>
      <c r="B186" s="29"/>
      <c r="C186" s="22"/>
      <c r="D186" s="22"/>
      <c r="E186" s="22"/>
      <c r="F186" s="34"/>
      <c r="G186" s="34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x14ac:dyDescent="0.2">
      <c r="A187" s="23"/>
      <c r="B187" s="29"/>
      <c r="C187" s="22"/>
      <c r="D187" s="22"/>
      <c r="E187" s="22"/>
      <c r="F187" s="34"/>
      <c r="G187" s="34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x14ac:dyDescent="0.2">
      <c r="A188" s="23"/>
      <c r="B188" s="29"/>
      <c r="C188" s="22"/>
      <c r="D188" s="22"/>
      <c r="E188" s="22"/>
      <c r="F188" s="34"/>
      <c r="G188" s="34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x14ac:dyDescent="0.2">
      <c r="A189" s="23"/>
      <c r="B189" s="29"/>
      <c r="C189" s="22"/>
      <c r="D189" s="22"/>
      <c r="E189" s="22"/>
      <c r="F189" s="34"/>
      <c r="G189" s="34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x14ac:dyDescent="0.2">
      <c r="A190" s="23"/>
      <c r="B190" s="29"/>
      <c r="C190" s="22"/>
      <c r="D190" s="22"/>
      <c r="E190" s="22"/>
      <c r="F190" s="34"/>
      <c r="G190" s="34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x14ac:dyDescent="0.2">
      <c r="A191" s="23"/>
      <c r="B191" s="29"/>
      <c r="C191" s="22"/>
      <c r="D191" s="22"/>
      <c r="E191" s="22"/>
      <c r="F191" s="34"/>
      <c r="G191" s="34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x14ac:dyDescent="0.2">
      <c r="A192" s="23"/>
      <c r="B192" s="29"/>
      <c r="C192" s="22"/>
      <c r="D192" s="22"/>
      <c r="E192" s="22"/>
      <c r="F192" s="34"/>
      <c r="G192" s="34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x14ac:dyDescent="0.2">
      <c r="A193" s="23"/>
      <c r="B193" s="29"/>
      <c r="C193" s="22"/>
      <c r="D193" s="22"/>
      <c r="E193" s="22"/>
      <c r="F193" s="34"/>
      <c r="G193" s="34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x14ac:dyDescent="0.2">
      <c r="A194" s="23"/>
      <c r="B194" s="29"/>
      <c r="C194" s="22"/>
      <c r="D194" s="22"/>
      <c r="E194" s="22"/>
      <c r="F194" s="34"/>
      <c r="G194" s="34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x14ac:dyDescent="0.2">
      <c r="A195" s="23"/>
      <c r="B195" s="29"/>
      <c r="C195" s="22"/>
      <c r="D195" s="22"/>
      <c r="E195" s="22"/>
      <c r="F195" s="34"/>
      <c r="G195" s="34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x14ac:dyDescent="0.2">
      <c r="A196" s="23"/>
      <c r="B196" s="29"/>
      <c r="C196" s="22"/>
      <c r="D196" s="22"/>
      <c r="E196" s="22"/>
      <c r="F196" s="34"/>
      <c r="G196" s="34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x14ac:dyDescent="0.2">
      <c r="A197" s="23"/>
      <c r="B197" s="29"/>
      <c r="C197" s="22"/>
      <c r="D197" s="22"/>
      <c r="E197" s="22"/>
      <c r="F197" s="34"/>
      <c r="G197" s="34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x14ac:dyDescent="0.2">
      <c r="A198" s="23"/>
      <c r="B198" s="29"/>
      <c r="C198" s="22"/>
      <c r="D198" s="22"/>
      <c r="E198" s="22"/>
      <c r="F198" s="34"/>
      <c r="G198" s="34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x14ac:dyDescent="0.2">
      <c r="A199" s="23"/>
      <c r="B199" s="29"/>
      <c r="C199" s="22"/>
      <c r="D199" s="22"/>
      <c r="E199" s="22"/>
      <c r="F199" s="34"/>
      <c r="G199" s="34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x14ac:dyDescent="0.2">
      <c r="A200" s="23"/>
      <c r="B200" s="29"/>
      <c r="C200" s="22"/>
      <c r="D200" s="22"/>
      <c r="E200" s="22"/>
      <c r="F200" s="34"/>
      <c r="G200" s="34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x14ac:dyDescent="0.2">
      <c r="A201" s="23"/>
      <c r="B201" s="29"/>
      <c r="C201" s="22"/>
      <c r="D201" s="22"/>
      <c r="E201" s="22"/>
      <c r="F201" s="34"/>
      <c r="G201" s="34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x14ac:dyDescent="0.2">
      <c r="A202" s="23"/>
      <c r="B202" s="29"/>
      <c r="C202" s="22"/>
      <c r="D202" s="22"/>
      <c r="E202" s="22"/>
      <c r="F202" s="34"/>
      <c r="G202" s="34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x14ac:dyDescent="0.2">
      <c r="A203" s="23"/>
      <c r="B203" s="29"/>
      <c r="C203" s="22"/>
      <c r="D203" s="22"/>
      <c r="E203" s="22"/>
      <c r="F203" s="34"/>
      <c r="G203" s="34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x14ac:dyDescent="0.2">
      <c r="A204" s="23"/>
      <c r="B204" s="29"/>
      <c r="C204" s="22"/>
      <c r="D204" s="22"/>
      <c r="E204" s="22"/>
      <c r="F204" s="34"/>
      <c r="G204" s="34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x14ac:dyDescent="0.2">
      <c r="A205" s="23"/>
      <c r="B205" s="29"/>
      <c r="C205" s="22"/>
      <c r="D205" s="22"/>
      <c r="E205" s="22"/>
      <c r="F205" s="34"/>
      <c r="G205" s="34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x14ac:dyDescent="0.2">
      <c r="A206" s="23"/>
      <c r="B206" s="29"/>
      <c r="C206" s="22"/>
      <c r="D206" s="22"/>
      <c r="E206" s="22"/>
      <c r="F206" s="34"/>
      <c r="G206" s="34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x14ac:dyDescent="0.2">
      <c r="B207" s="29"/>
    </row>
  </sheetData>
  <mergeCells count="11">
    <mergeCell ref="A45:B45"/>
    <mergeCell ref="A5:J5"/>
    <mergeCell ref="A6:J6"/>
    <mergeCell ref="B8:B9"/>
    <mergeCell ref="C8:D8"/>
    <mergeCell ref="H8:J8"/>
    <mergeCell ref="A8:A9"/>
    <mergeCell ref="E8:G8"/>
    <mergeCell ref="A38:ED39"/>
    <mergeCell ref="A40:ED41"/>
    <mergeCell ref="A43:ED44"/>
  </mergeCells>
  <pageMargins left="0.51181102362204722" right="0.11811023622047245" top="0.15748031496062992" bottom="0.15748031496062992" header="0.31496062992125984" footer="0.31496062992125984"/>
  <pageSetup paperSize="9" scale="48" fitToWidth="0" orientation="landscape" r:id="rId1"/>
  <ignoredErrors>
    <ignoredError sqref="A13:A14" numberStoredAsText="1"/>
    <ignoredError sqref="A27:A31" twoDigitTextYear="1"/>
    <ignoredError sqref="A32:A3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ОАО " Газпромрегионгаз"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KALININ</dc:creator>
  <cp:lastModifiedBy>Денина Оксана Владимировна</cp:lastModifiedBy>
  <cp:lastPrinted>2019-06-26T10:55:22Z</cp:lastPrinted>
  <dcterms:created xsi:type="dcterms:W3CDTF">2009-07-21T07:46:14Z</dcterms:created>
  <dcterms:modified xsi:type="dcterms:W3CDTF">2019-06-27T06:22:01Z</dcterms:modified>
</cp:coreProperties>
</file>