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28800" windowHeight="11850" activeTab="0"/>
  </bookViews>
  <sheets>
    <sheet name="2014" sheetId="1" r:id="rId1"/>
  </sheets>
  <definedNames>
    <definedName name="_xlnm.Print_Area" localSheetId="0">'2014'!$A$1:$I$44</definedName>
  </definedNames>
  <calcPr fullCalcOnLoad="1"/>
  <oleSize ref="A1"/>
</workbook>
</file>

<file path=xl/sharedStrings.xml><?xml version="1.0" encoding="utf-8"?>
<sst xmlns="http://schemas.openxmlformats.org/spreadsheetml/2006/main" count="184" uniqueCount="107">
  <si>
    <t>-</t>
  </si>
  <si>
    <t>Примечание</t>
  </si>
  <si>
    <t xml:space="preserve"> </t>
  </si>
  <si>
    <t>завершение реабот по ПИР 2011 г.</t>
  </si>
  <si>
    <t>завершение реабот по ПИР 2012 г.</t>
  </si>
  <si>
    <t>объекты программы газификации 2013-2015</t>
  </si>
  <si>
    <t>продолжение реабот по ПИР 2012 г.</t>
  </si>
  <si>
    <t>продолжение работ по ПИР 2012 года</t>
  </si>
  <si>
    <t>Распределительные газопроводы п.Сметанино</t>
  </si>
  <si>
    <t>Белозерский район</t>
  </si>
  <si>
    <t>Вашкинский район</t>
  </si>
  <si>
    <t>Генеральная схема газоснабжения г. Белозерска</t>
  </si>
  <si>
    <t>Генеральная схема газоснабжения с.Липин Бор</t>
  </si>
  <si>
    <t>Газификация МВКК "Вологодская слобода"</t>
  </si>
  <si>
    <t>Подводящий газопровод д.Ершово-д.Ирма-д.Раменье-д.Камешник</t>
  </si>
  <si>
    <t>Распределительные гзопроводы г.Череповец, ул. Матуринская, Совхозная</t>
  </si>
  <si>
    <t>Распределительные газопроводы г. Череповец, Северное шоссе</t>
  </si>
  <si>
    <t>проектные работы</t>
  </si>
  <si>
    <t>Распределительные газопроводы с.Старое</t>
  </si>
  <si>
    <t>искл1000</t>
  </si>
  <si>
    <t>Основные проектные характеристики объектов капитального строительства</t>
  </si>
  <si>
    <t>Протяжённость, км</t>
  </si>
  <si>
    <t>Диаметр, мм</t>
  </si>
  <si>
    <t>Количество газорег.пунктов</t>
  </si>
  <si>
    <t xml:space="preserve"> -</t>
  </si>
  <si>
    <t>110-63</t>
  </si>
  <si>
    <t>160-110</t>
  </si>
  <si>
    <t>160 - 90</t>
  </si>
  <si>
    <t>160 - 110</t>
  </si>
  <si>
    <t>начало</t>
  </si>
  <si>
    <t>окончание</t>
  </si>
  <si>
    <t>Общая сумма инвестиций (см.примечание)</t>
  </si>
  <si>
    <t>Приложение 4б к Приказу ФСТ России от 31.01.2011г. № 36-э</t>
  </si>
  <si>
    <t>№№ пунктов</t>
  </si>
  <si>
    <t>Наименование показателей                                                                      Муниципальный район / Наименование объекта</t>
  </si>
  <si>
    <t>Стоимостная оценка инвестиций, тыс.руб. (без НДС)</t>
  </si>
  <si>
    <t>В целом по проекту</t>
  </si>
  <si>
    <t>Сроки строительства</t>
  </si>
  <si>
    <t>Сведения о строительстве , реконструкции  объектов капитального строительства</t>
  </si>
  <si>
    <t xml:space="preserve">Распределительные газопроводы п.Чагода  (мкр.Леспромхоз) </t>
  </si>
  <si>
    <t xml:space="preserve">Межпоселковый газопровод д.Городище, д.Вичелово, д.Костяевка </t>
  </si>
  <si>
    <t xml:space="preserve">Распределительные газопроводы д.Солманское, д.Горка </t>
  </si>
  <si>
    <t xml:space="preserve">Распределительные газопроводы д.Камешник </t>
  </si>
  <si>
    <t xml:space="preserve">Распределительные газопроводы с.Сизьма, ул. Комсомольская, Ленина, Ветеранов </t>
  </si>
  <si>
    <t xml:space="preserve">Распределительные газопроводы п.Чагода  (ул.Ольховая-ул.Сазанова) </t>
  </si>
  <si>
    <t xml:space="preserve">Распределительные газопроводы г.Харовск </t>
  </si>
  <si>
    <t xml:space="preserve">Распределительные газопроводы г.Устюжна </t>
  </si>
  <si>
    <t xml:space="preserve">Распределительные газопроводы п.Шейбухта </t>
  </si>
  <si>
    <t xml:space="preserve">Распределительные газопроводы д.Сидоровское </t>
  </si>
  <si>
    <t xml:space="preserve">Распределительные газопроводы с.Сидорово </t>
  </si>
  <si>
    <t xml:space="preserve">Распределительные газопроводы пос.Перьево (левая сторона) </t>
  </si>
  <si>
    <t xml:space="preserve">Распределительные газопроводы пос.Надеево, ул.Сельская </t>
  </si>
  <si>
    <t xml:space="preserve">Распределительные газопроводы д.Алексино </t>
  </si>
  <si>
    <t xml:space="preserve">Газификация котельной №5 д.Володино </t>
  </si>
  <si>
    <t xml:space="preserve">Газификация котельных г.Бабаево (№1, №2, №6,№7, котельная БЗЭТ) </t>
  </si>
  <si>
    <t>Генеральная схема газоснабжения г.Череповца</t>
  </si>
  <si>
    <t xml:space="preserve">Распределительные газопроводы г.Вологда, ул.Ананьинская, д.13-32, д.78а-82а </t>
  </si>
  <si>
    <t xml:space="preserve">Газификация пос. Куралит (ул.Короткая) </t>
  </si>
  <si>
    <t xml:space="preserve">Распределительные газопроводы г.Вологда, ул. Овражная, Кувшиновская, Поповича, Чкалова </t>
  </si>
  <si>
    <t>В отчётном периоде</t>
  </si>
  <si>
    <t>160-63</t>
  </si>
  <si>
    <t>110-90</t>
  </si>
  <si>
    <t>225-160</t>
  </si>
  <si>
    <t>225-110</t>
  </si>
  <si>
    <t>новые объекты. В том числе:</t>
  </si>
  <si>
    <t>в том числе объекты капитального  строительства (основной стройки)</t>
  </si>
  <si>
    <t>4.</t>
  </si>
  <si>
    <t>Реконструируемые (модернизируемые) объекты</t>
  </si>
  <si>
    <t>х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</si>
  <si>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</si>
  <si>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</si>
  <si>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</si>
  <si>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</si>
  <si>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>4 кв. 2015 г.</t>
  </si>
  <si>
    <t>2 кв. 2015г.</t>
  </si>
  <si>
    <t xml:space="preserve">4 кв. 2014г. </t>
  </si>
  <si>
    <t>4 кв. 2014г.</t>
  </si>
  <si>
    <t>4 кв.2014г.</t>
  </si>
  <si>
    <t>1 кв. 2014г.</t>
  </si>
  <si>
    <t>1 кв.2014г.</t>
  </si>
  <si>
    <t>2 кв. 2014г.</t>
  </si>
  <si>
    <t xml:space="preserve">1 кв. 2014г. (начало ПИР 1 кв. 2012г.) </t>
  </si>
  <si>
    <t xml:space="preserve">1 кв. 2014г. (начало ПИР 1 кв. 2013г.) </t>
  </si>
  <si>
    <t xml:space="preserve">2 кв. 2014г. (начало ПИР 1 кв. 2013г.) </t>
  </si>
  <si>
    <t>3 кв. 2015г.</t>
  </si>
  <si>
    <t>4кв. 2015 г.</t>
  </si>
  <si>
    <t>2 кв.2014г.</t>
  </si>
  <si>
    <t>4 кв. 2016г.</t>
  </si>
  <si>
    <t>1 кв.2014г. (ПИР)</t>
  </si>
  <si>
    <t>2 кв. 2014г. (начало ПИР 1кв. 2012 г.)</t>
  </si>
  <si>
    <t xml:space="preserve">2 кв. 2014 (начало ПИР 1 кв. 2013г.) </t>
  </si>
  <si>
    <t xml:space="preserve">1 кв. 2014г.(начало ПИР 1 кв. 2011г.) </t>
  </si>
  <si>
    <t xml:space="preserve">3кв. 2015г. </t>
  </si>
  <si>
    <t>2 кв. 2014 (начало ПИР 1кв. 2013г.)</t>
  </si>
  <si>
    <t>1 кв. 2014г. (начало ПИР 1кв. 2012г.)</t>
  </si>
  <si>
    <t>1 кв. 2015г.</t>
  </si>
  <si>
    <t>4 кв. 2015г.</t>
  </si>
  <si>
    <t>2 кв. 2014г. (начало ПИР 1кв. 2013г.)</t>
  </si>
  <si>
    <t>на 31.12.2014 г. без НДС</t>
  </si>
  <si>
    <t>4 кв. 2017 г.</t>
  </si>
  <si>
    <t>1 кв. 2015г. (ПИР)</t>
  </si>
  <si>
    <t>4 кв. 2017г.</t>
  </si>
  <si>
    <t>1 кв. 2016г. (начало ПИР 1 кв. 2014г.)</t>
  </si>
  <si>
    <t>1 кв. 2016г.(начало ПИР 1 кв. 2014г.)</t>
  </si>
  <si>
    <t xml:space="preserve">2 кв. 2015 (начало ПИР 1 кв. 2015г.) </t>
  </si>
  <si>
    <t xml:space="preserve">2 кв. 2015г. ((начало ПИР 1 кв. 2015г.) </t>
  </si>
  <si>
    <t>Информация об Инвестиционных программах ОАО "Газпром газораспределение" филиал в Вологодской области за 2014 год в сфере оказания услуг по транспортировке газа по газораспределительным сетям ОАО "Газпром газораспределение" за счет специальной надбавки к тарифу на услуги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</si>
</sst>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#,##0.00000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66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justify" vertical="top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165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164" fontId="36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164" fontId="1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justify" vertical="center"/>
    </xf>
    <xf numFmtId="2" fontId="15" fillId="0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33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165" fontId="15" fillId="0" borderId="16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wrapText="1"/>
    </xf>
    <xf numFmtId="0" fontId="36" fillId="0" borderId="16" xfId="0" applyFont="1" applyBorder="1" applyAlignment="1">
      <alignment wrapText="1"/>
    </xf>
    <xf numFmtId="3" fontId="36" fillId="0" borderId="16" xfId="0" applyNumberFormat="1" applyFont="1" applyBorder="1" applyAlignment="1">
      <alignment wrapText="1"/>
    </xf>
    <xf numFmtId="3" fontId="37" fillId="0" borderId="16" xfId="0" applyNumberFormat="1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3" fontId="37" fillId="0" borderId="16" xfId="0" applyNumberFormat="1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3" fontId="15" fillId="0" borderId="16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6"/>
  <sheetViews>
    <sheetView tabSelected="1" zoomScalePageLayoutView="0" workbookViewId="0" topLeftCell="A1">
      <selection activeCell="C19" sqref="C19"/>
    </sheetView>
  </sheetViews>
  <sheetFormatPr defaultColWidth="9.00390625" defaultRowHeight="12.75" outlineLevelRow="1" outlineLevelCol="1"/>
  <cols>
    <col min="1" max="1" width="9.00390625" style="0" customWidth="1"/>
    <col min="2" max="2" width="81.875" style="0" customWidth="1"/>
    <col min="3" max="3" width="39.75390625" style="2" customWidth="1" outlineLevel="1"/>
    <col min="4" max="4" width="21.875" style="2" customWidth="1" outlineLevel="1"/>
    <col min="5" max="5" width="22.375" style="2" customWidth="1"/>
    <col min="6" max="6" width="22.00390625" style="2" customWidth="1"/>
    <col min="7" max="7" width="21.625" style="0" customWidth="1"/>
    <col min="8" max="8" width="19.25390625" style="0" customWidth="1"/>
    <col min="9" max="9" width="20.25390625" style="0" customWidth="1"/>
    <col min="10" max="10" width="39.875" style="0" customWidth="1"/>
    <col min="11" max="11" width="20.125" style="0" hidden="1" customWidth="1" outlineLevel="1"/>
    <col min="12" max="12" width="9.125" style="0" customWidth="1" collapsed="1"/>
  </cols>
  <sheetData>
    <row r="1" spans="1:11" ht="33.7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4"/>
      <c r="K1" s="52"/>
    </row>
    <row r="2" spans="1:11" ht="33.75" customHeight="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1"/>
      <c r="K2" s="3"/>
    </row>
    <row r="3" spans="1:11" ht="34.5" customHeight="1">
      <c r="A3" s="72"/>
      <c r="B3" s="65"/>
      <c r="C3" s="73"/>
      <c r="D3" s="73"/>
      <c r="E3" s="73"/>
      <c r="F3" s="73"/>
      <c r="G3" s="65"/>
      <c r="H3" s="65"/>
      <c r="I3" s="66" t="s">
        <v>98</v>
      </c>
      <c r="J3" s="55" t="s">
        <v>2</v>
      </c>
      <c r="K3" s="3"/>
    </row>
    <row r="4" spans="1:12" ht="34.5" customHeight="1">
      <c r="A4" s="74" t="s">
        <v>33</v>
      </c>
      <c r="B4" s="75" t="s">
        <v>34</v>
      </c>
      <c r="C4" s="76" t="s">
        <v>37</v>
      </c>
      <c r="D4" s="77"/>
      <c r="E4" s="76" t="s">
        <v>35</v>
      </c>
      <c r="F4" s="77"/>
      <c r="G4" s="76" t="s">
        <v>20</v>
      </c>
      <c r="H4" s="78"/>
      <c r="I4" s="77"/>
      <c r="J4" s="70"/>
      <c r="K4" s="54" t="s">
        <v>1</v>
      </c>
    </row>
    <row r="5" spans="1:12" ht="27" customHeight="1">
      <c r="A5" s="79"/>
      <c r="B5" s="80"/>
      <c r="C5" s="74" t="s">
        <v>29</v>
      </c>
      <c r="D5" s="74" t="s">
        <v>30</v>
      </c>
      <c r="E5" s="79" t="s">
        <v>36</v>
      </c>
      <c r="F5" s="74" t="s">
        <v>59</v>
      </c>
      <c r="G5" s="74" t="s">
        <v>21</v>
      </c>
      <c r="H5" s="74" t="s">
        <v>22</v>
      </c>
      <c r="I5" s="74" t="s">
        <v>23</v>
      </c>
      <c r="J5" s="70"/>
      <c r="K5" s="53"/>
      <c r="L5" s="53"/>
    </row>
    <row r="6" spans="1:11" ht="15" customHeight="1">
      <c r="A6" s="81"/>
      <c r="B6" s="82"/>
      <c r="C6" s="81"/>
      <c r="D6" s="81"/>
      <c r="E6" s="81"/>
      <c r="F6" s="81"/>
      <c r="G6" s="81"/>
      <c r="H6" s="81"/>
      <c r="I6" s="81"/>
      <c r="J6" s="70"/>
      <c r="K6" s="54"/>
    </row>
    <row r="7" spans="1:12" ht="13.5" customHeight="1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7</v>
      </c>
      <c r="G7" s="83">
        <v>8</v>
      </c>
      <c r="H7" s="83">
        <v>9</v>
      </c>
      <c r="I7" s="83">
        <v>10</v>
      </c>
      <c r="J7" s="60"/>
      <c r="K7" s="56">
        <v>14</v>
      </c>
    </row>
    <row r="8" spans="1:11" ht="13.5" customHeight="1" hidden="1" outlineLevel="1">
      <c r="A8" s="84"/>
      <c r="B8" s="84" t="s">
        <v>9</v>
      </c>
      <c r="C8" s="85"/>
      <c r="D8" s="85"/>
      <c r="E8" s="85"/>
      <c r="F8" s="85"/>
      <c r="G8" s="85"/>
      <c r="H8" s="85"/>
      <c r="I8" s="85"/>
      <c r="J8" s="61"/>
      <c r="K8" s="57"/>
    </row>
    <row r="9" spans="1:12" ht="21.75" customHeight="1" hidden="1" outlineLevel="1">
      <c r="A9" s="85">
        <v>1</v>
      </c>
      <c r="B9" s="86" t="s">
        <v>11</v>
      </c>
      <c r="C9" s="87"/>
      <c r="D9" s="87"/>
      <c r="E9" s="85"/>
      <c r="F9" s="87" t="s">
        <v>17</v>
      </c>
      <c r="G9" s="88" t="s">
        <v>19</v>
      </c>
      <c r="H9" s="85" t="s">
        <v>0</v>
      </c>
      <c r="I9" s="85" t="s">
        <v>0</v>
      </c>
      <c r="J9" s="62"/>
      <c r="K9" s="58" t="s">
        <v>5</v>
      </c>
    </row>
    <row r="10" spans="1:11" ht="13.5" customHeight="1" hidden="1" outlineLevel="1">
      <c r="A10" s="85"/>
      <c r="B10" s="84" t="s">
        <v>10</v>
      </c>
      <c r="C10" s="89"/>
      <c r="D10" s="89"/>
      <c r="E10" s="85"/>
      <c r="F10" s="89"/>
      <c r="G10" s="88"/>
      <c r="H10" s="88"/>
      <c r="I10" s="88"/>
      <c r="J10" s="62"/>
      <c r="K10" s="57"/>
    </row>
    <row r="11" spans="1:12" ht="21" customHeight="1" hidden="1" outlineLevel="1">
      <c r="A11" s="85">
        <v>2</v>
      </c>
      <c r="B11" s="86" t="s">
        <v>12</v>
      </c>
      <c r="C11" s="87"/>
      <c r="D11" s="87"/>
      <c r="E11" s="85"/>
      <c r="F11" s="87" t="s">
        <v>17</v>
      </c>
      <c r="G11" s="88" t="s">
        <v>19</v>
      </c>
      <c r="H11" s="85" t="s">
        <v>0</v>
      </c>
      <c r="I11" s="85" t="s">
        <v>0</v>
      </c>
      <c r="J11" s="62"/>
      <c r="K11" s="58" t="s">
        <v>5</v>
      </c>
    </row>
    <row r="12" spans="1:11" ht="35.25" customHeight="1" outlineLevel="1">
      <c r="A12" s="85">
        <v>1</v>
      </c>
      <c r="B12" s="86" t="s">
        <v>31</v>
      </c>
      <c r="C12" s="90" t="s">
        <v>68</v>
      </c>
      <c r="D12" s="90" t="s">
        <v>68</v>
      </c>
      <c r="E12" s="90" t="s">
        <v>68</v>
      </c>
      <c r="F12" s="91">
        <f>F15</f>
        <v>39673.3458</v>
      </c>
      <c r="G12" s="90" t="s">
        <v>68</v>
      </c>
      <c r="H12" s="90" t="s">
        <v>68</v>
      </c>
      <c r="I12" s="90" t="s">
        <v>68</v>
      </c>
      <c r="J12" s="62"/>
      <c r="K12" s="58"/>
    </row>
    <row r="13" spans="1:11" ht="31.5" outlineLevel="1">
      <c r="A13" s="85">
        <v>2</v>
      </c>
      <c r="B13" s="92" t="s">
        <v>38</v>
      </c>
      <c r="C13" s="90" t="s">
        <v>68</v>
      </c>
      <c r="D13" s="90" t="s">
        <v>68</v>
      </c>
      <c r="E13" s="90" t="s">
        <v>68</v>
      </c>
      <c r="F13" s="91"/>
      <c r="G13" s="90" t="s">
        <v>68</v>
      </c>
      <c r="H13" s="90" t="s">
        <v>68</v>
      </c>
      <c r="I13" s="90" t="s">
        <v>68</v>
      </c>
      <c r="J13" s="62"/>
      <c r="K13" s="58"/>
    </row>
    <row r="14" spans="1:11" ht="21" customHeight="1" outlineLevel="1">
      <c r="A14" s="85">
        <v>2.1</v>
      </c>
      <c r="B14" s="86" t="s">
        <v>65</v>
      </c>
      <c r="C14" s="93" t="s">
        <v>68</v>
      </c>
      <c r="D14" s="93" t="s">
        <v>68</v>
      </c>
      <c r="E14" s="93" t="s">
        <v>68</v>
      </c>
      <c r="F14" s="94">
        <f>F15</f>
        <v>39673.3458</v>
      </c>
      <c r="G14" s="93" t="s">
        <v>68</v>
      </c>
      <c r="H14" s="93" t="s">
        <v>68</v>
      </c>
      <c r="I14" s="93" t="s">
        <v>68</v>
      </c>
      <c r="J14" s="62"/>
      <c r="K14" s="58"/>
    </row>
    <row r="15" spans="1:11" ht="21" customHeight="1" outlineLevel="1">
      <c r="A15" s="85">
        <v>3</v>
      </c>
      <c r="B15" s="86" t="s">
        <v>64</v>
      </c>
      <c r="C15" s="95"/>
      <c r="D15" s="95"/>
      <c r="E15" s="96">
        <f>SUM(E16:E41)</f>
        <v>255577</v>
      </c>
      <c r="F15" s="96">
        <f>SUM(F16:F41)</f>
        <v>39673.3458</v>
      </c>
      <c r="G15" s="95"/>
      <c r="H15" s="95"/>
      <c r="I15" s="95"/>
      <c r="J15" s="62"/>
      <c r="K15" s="58"/>
    </row>
    <row r="16" spans="1:11" ht="33" customHeight="1">
      <c r="A16" s="85">
        <v>3.1</v>
      </c>
      <c r="B16" s="92" t="s">
        <v>54</v>
      </c>
      <c r="C16" s="97" t="s">
        <v>78</v>
      </c>
      <c r="D16" s="97" t="s">
        <v>76</v>
      </c>
      <c r="E16" s="98">
        <v>3100</v>
      </c>
      <c r="F16" s="99">
        <v>1954.48</v>
      </c>
      <c r="G16" s="100">
        <v>0.5</v>
      </c>
      <c r="H16" s="101" t="s">
        <v>26</v>
      </c>
      <c r="I16" s="101" t="s">
        <v>24</v>
      </c>
      <c r="J16" s="62"/>
      <c r="K16" s="58"/>
    </row>
    <row r="17" spans="1:11" ht="36.75" customHeight="1">
      <c r="A17" s="85">
        <v>3.2</v>
      </c>
      <c r="B17" s="92" t="s">
        <v>53</v>
      </c>
      <c r="C17" s="97" t="s">
        <v>79</v>
      </c>
      <c r="D17" s="97" t="s">
        <v>77</v>
      </c>
      <c r="E17" s="98">
        <v>980</v>
      </c>
      <c r="F17" s="99">
        <v>730.57</v>
      </c>
      <c r="G17" s="100">
        <v>0.5</v>
      </c>
      <c r="H17" s="101" t="s">
        <v>26</v>
      </c>
      <c r="I17" s="101" t="s">
        <v>24</v>
      </c>
      <c r="J17" s="62"/>
      <c r="K17" s="58"/>
    </row>
    <row r="18" spans="1:11" ht="30" customHeight="1" outlineLevel="1">
      <c r="A18" s="85">
        <v>3.3</v>
      </c>
      <c r="B18" s="102" t="s">
        <v>8</v>
      </c>
      <c r="C18" s="87" t="s">
        <v>80</v>
      </c>
      <c r="D18" s="87" t="s">
        <v>73</v>
      </c>
      <c r="E18" s="103">
        <f>8000</f>
        <v>8000</v>
      </c>
      <c r="F18" s="104">
        <v>180.07</v>
      </c>
      <c r="G18" s="101">
        <v>3</v>
      </c>
      <c r="H18" s="101" t="s">
        <v>25</v>
      </c>
      <c r="I18" s="101" t="s">
        <v>24</v>
      </c>
      <c r="J18" s="62"/>
      <c r="K18" s="58" t="s">
        <v>5</v>
      </c>
    </row>
    <row r="19" spans="1:11" ht="33" customHeight="1">
      <c r="A19" s="85">
        <v>3.4</v>
      </c>
      <c r="B19" s="105" t="s">
        <v>52</v>
      </c>
      <c r="C19" s="87" t="s">
        <v>81</v>
      </c>
      <c r="D19" s="106" t="s">
        <v>84</v>
      </c>
      <c r="E19" s="98">
        <v>3510</v>
      </c>
      <c r="F19" s="104">
        <v>0</v>
      </c>
      <c r="G19" s="107">
        <v>1.45</v>
      </c>
      <c r="H19" s="101">
        <v>110</v>
      </c>
      <c r="I19" s="108">
        <v>1</v>
      </c>
      <c r="J19" s="61"/>
      <c r="K19" s="58"/>
    </row>
    <row r="20" spans="1:11" ht="24" customHeight="1">
      <c r="A20" s="85">
        <v>3.5</v>
      </c>
      <c r="B20" s="105" t="s">
        <v>51</v>
      </c>
      <c r="C20" s="87" t="s">
        <v>82</v>
      </c>
      <c r="D20" s="87" t="s">
        <v>75</v>
      </c>
      <c r="E20" s="103">
        <v>5200</v>
      </c>
      <c r="F20" s="104">
        <f>3147.207+81.1+22.696</f>
        <v>3251.0029999999997</v>
      </c>
      <c r="G20" s="107">
        <v>1.17</v>
      </c>
      <c r="H20" s="101" t="s">
        <v>25</v>
      </c>
      <c r="I20" s="108">
        <v>1</v>
      </c>
      <c r="J20" s="61"/>
      <c r="K20" s="58" t="s">
        <v>4</v>
      </c>
    </row>
    <row r="21" spans="1:11" ht="27" customHeight="1">
      <c r="A21" s="85">
        <v>3.6</v>
      </c>
      <c r="B21" s="105" t="s">
        <v>50</v>
      </c>
      <c r="C21" s="87" t="s">
        <v>83</v>
      </c>
      <c r="D21" s="87" t="s">
        <v>84</v>
      </c>
      <c r="E21" s="103">
        <v>7100</v>
      </c>
      <c r="F21" s="104">
        <v>105.14</v>
      </c>
      <c r="G21" s="109">
        <v>1.6</v>
      </c>
      <c r="H21" s="108">
        <v>110</v>
      </c>
      <c r="I21" s="108">
        <v>1</v>
      </c>
      <c r="J21" s="61"/>
      <c r="K21" s="58" t="s">
        <v>4</v>
      </c>
    </row>
    <row r="22" spans="1:11" ht="15.75" outlineLevel="1">
      <c r="A22" s="85">
        <v>3.7</v>
      </c>
      <c r="B22" s="105" t="s">
        <v>49</v>
      </c>
      <c r="C22" s="87" t="s">
        <v>80</v>
      </c>
      <c r="D22" s="87" t="s">
        <v>85</v>
      </c>
      <c r="E22" s="103">
        <f>6600</f>
        <v>6600</v>
      </c>
      <c r="F22" s="104">
        <v>150.06</v>
      </c>
      <c r="G22" s="101">
        <v>2.5</v>
      </c>
      <c r="H22" s="101" t="s">
        <v>25</v>
      </c>
      <c r="I22" s="101" t="s">
        <v>24</v>
      </c>
      <c r="J22" s="62"/>
      <c r="K22" s="58"/>
    </row>
    <row r="23" spans="1:11" ht="22.5" outlineLevel="1">
      <c r="A23" s="85">
        <v>3.8</v>
      </c>
      <c r="B23" s="105" t="s">
        <v>48</v>
      </c>
      <c r="C23" s="87" t="s">
        <v>80</v>
      </c>
      <c r="D23" s="87" t="s">
        <v>85</v>
      </c>
      <c r="E23" s="103">
        <f>4500</f>
        <v>4500</v>
      </c>
      <c r="F23" s="104">
        <v>0</v>
      </c>
      <c r="G23" s="101">
        <v>2</v>
      </c>
      <c r="H23" s="101" t="s">
        <v>25</v>
      </c>
      <c r="I23" s="101" t="s">
        <v>24</v>
      </c>
      <c r="J23" s="62"/>
      <c r="K23" s="58" t="s">
        <v>5</v>
      </c>
    </row>
    <row r="24" spans="1:11" ht="15.75">
      <c r="A24" s="85">
        <v>3.9</v>
      </c>
      <c r="B24" s="105" t="s">
        <v>18</v>
      </c>
      <c r="C24" s="87" t="s">
        <v>80</v>
      </c>
      <c r="D24" s="87" t="s">
        <v>85</v>
      </c>
      <c r="E24" s="103">
        <f>5500</f>
        <v>5500</v>
      </c>
      <c r="F24" s="99">
        <v>125.05</v>
      </c>
      <c r="G24" s="101">
        <v>4</v>
      </c>
      <c r="H24" s="101" t="s">
        <v>25</v>
      </c>
      <c r="I24" s="101" t="s">
        <v>24</v>
      </c>
      <c r="J24" s="62"/>
      <c r="K24" s="58"/>
    </row>
    <row r="25" spans="1:11" ht="22.5">
      <c r="A25" s="110">
        <v>3.1</v>
      </c>
      <c r="B25" s="105" t="s">
        <v>47</v>
      </c>
      <c r="C25" s="87" t="s">
        <v>86</v>
      </c>
      <c r="D25" s="87" t="s">
        <v>73</v>
      </c>
      <c r="E25" s="103">
        <f>4500</f>
        <v>4500</v>
      </c>
      <c r="F25" s="99">
        <v>0</v>
      </c>
      <c r="G25" s="100">
        <v>3</v>
      </c>
      <c r="H25" s="101" t="s">
        <v>25</v>
      </c>
      <c r="I25" s="101" t="s">
        <v>24</v>
      </c>
      <c r="J25" s="61"/>
      <c r="K25" s="58" t="s">
        <v>6</v>
      </c>
    </row>
    <row r="26" spans="1:11" ht="15.75" outlineLevel="1">
      <c r="A26" s="85">
        <v>3.11</v>
      </c>
      <c r="B26" s="111" t="s">
        <v>46</v>
      </c>
      <c r="C26" s="87" t="s">
        <v>102</v>
      </c>
      <c r="D26" s="87" t="s">
        <v>101</v>
      </c>
      <c r="E26" s="103">
        <f>4500</f>
        <v>4500</v>
      </c>
      <c r="F26" s="99">
        <v>0</v>
      </c>
      <c r="G26" s="101">
        <v>15</v>
      </c>
      <c r="H26" s="101"/>
      <c r="I26" s="101"/>
      <c r="J26" s="62"/>
      <c r="K26" s="58"/>
    </row>
    <row r="27" spans="1:11" ht="15.75">
      <c r="A27" s="85">
        <v>3.12</v>
      </c>
      <c r="B27" s="111" t="s">
        <v>45</v>
      </c>
      <c r="C27" s="87" t="s">
        <v>103</v>
      </c>
      <c r="D27" s="87" t="s">
        <v>101</v>
      </c>
      <c r="E27" s="103">
        <f>4500</f>
        <v>4500</v>
      </c>
      <c r="F27" s="99">
        <v>0</v>
      </c>
      <c r="G27" s="101">
        <v>15</v>
      </c>
      <c r="H27" s="101"/>
      <c r="I27" s="101"/>
      <c r="J27" s="62"/>
      <c r="K27" s="58"/>
    </row>
    <row r="28" spans="1:11" ht="33.75" customHeight="1">
      <c r="A28" s="85">
        <v>3.13</v>
      </c>
      <c r="B28" s="112" t="s">
        <v>44</v>
      </c>
      <c r="C28" s="87" t="s">
        <v>78</v>
      </c>
      <c r="D28" s="87" t="s">
        <v>76</v>
      </c>
      <c r="E28" s="103">
        <v>3800</v>
      </c>
      <c r="F28" s="99">
        <v>1213.242</v>
      </c>
      <c r="G28" s="100">
        <v>0.83</v>
      </c>
      <c r="H28" s="108">
        <v>160</v>
      </c>
      <c r="I28" s="108">
        <v>1</v>
      </c>
      <c r="J28" s="62"/>
      <c r="K28" s="58" t="s">
        <v>6</v>
      </c>
    </row>
    <row r="29" spans="1:11" ht="15.75">
      <c r="A29" s="85">
        <v>3.14</v>
      </c>
      <c r="B29" s="112" t="s">
        <v>39</v>
      </c>
      <c r="C29" s="87" t="s">
        <v>88</v>
      </c>
      <c r="D29" s="87" t="s">
        <v>87</v>
      </c>
      <c r="E29" s="103">
        <f>4000</f>
        <v>4000</v>
      </c>
      <c r="F29" s="104">
        <v>92.54</v>
      </c>
      <c r="G29" s="101">
        <v>5.9</v>
      </c>
      <c r="H29" s="108">
        <v>110</v>
      </c>
      <c r="I29" s="108">
        <v>1</v>
      </c>
      <c r="J29" s="61"/>
      <c r="K29" s="58"/>
    </row>
    <row r="30" spans="1:11" ht="22.5">
      <c r="A30" s="85">
        <v>3.15</v>
      </c>
      <c r="B30" s="111" t="s">
        <v>40</v>
      </c>
      <c r="C30" s="113" t="s">
        <v>89</v>
      </c>
      <c r="D30" s="113" t="s">
        <v>99</v>
      </c>
      <c r="E30" s="98">
        <v>18300</v>
      </c>
      <c r="F30" s="99">
        <v>182.789</v>
      </c>
      <c r="G30" s="101">
        <v>25.5</v>
      </c>
      <c r="H30" s="101">
        <v>315</v>
      </c>
      <c r="I30" s="108">
        <v>3</v>
      </c>
      <c r="J30" s="61"/>
      <c r="K30" s="58" t="s">
        <v>6</v>
      </c>
    </row>
    <row r="31" spans="1:11" ht="15.75">
      <c r="A31" s="85">
        <v>3.16</v>
      </c>
      <c r="B31" s="111" t="s">
        <v>41</v>
      </c>
      <c r="C31" s="113" t="s">
        <v>90</v>
      </c>
      <c r="D31" s="113" t="s">
        <v>73</v>
      </c>
      <c r="E31" s="98">
        <f>7100</f>
        <v>7100</v>
      </c>
      <c r="F31" s="104">
        <v>1504.396</v>
      </c>
      <c r="G31" s="101">
        <v>1.6</v>
      </c>
      <c r="H31" s="101" t="s">
        <v>60</v>
      </c>
      <c r="I31" s="108">
        <v>1</v>
      </c>
      <c r="J31" s="62"/>
      <c r="K31" s="58"/>
    </row>
    <row r="32" spans="1:11" ht="31.5" customHeight="1">
      <c r="A32" s="85">
        <v>3.17</v>
      </c>
      <c r="B32" s="92" t="s">
        <v>14</v>
      </c>
      <c r="C32" s="113" t="s">
        <v>91</v>
      </c>
      <c r="D32" s="113" t="s">
        <v>92</v>
      </c>
      <c r="E32" s="98">
        <f>95487</f>
        <v>95487</v>
      </c>
      <c r="F32" s="99">
        <v>23594.27</v>
      </c>
      <c r="G32" s="107">
        <v>35.4</v>
      </c>
      <c r="H32" s="101" t="s">
        <v>27</v>
      </c>
      <c r="I32" s="108">
        <v>7</v>
      </c>
      <c r="J32" s="61"/>
      <c r="K32" s="58"/>
    </row>
    <row r="33" spans="1:11" ht="34.5" customHeight="1" outlineLevel="1">
      <c r="A33" s="85">
        <v>3.18</v>
      </c>
      <c r="B33" s="105" t="s">
        <v>42</v>
      </c>
      <c r="C33" s="87" t="s">
        <v>104</v>
      </c>
      <c r="D33" s="87" t="s">
        <v>73</v>
      </c>
      <c r="E33" s="103">
        <v>1200</v>
      </c>
      <c r="F33" s="99">
        <v>25.55899</v>
      </c>
      <c r="G33" s="101">
        <v>2.5</v>
      </c>
      <c r="H33" s="101" t="s">
        <v>61</v>
      </c>
      <c r="I33" s="101" t="s">
        <v>24</v>
      </c>
      <c r="J33" s="61"/>
      <c r="K33" s="58"/>
    </row>
    <row r="34" spans="1:11" ht="31.5" outlineLevel="1">
      <c r="A34" s="85">
        <v>3.19</v>
      </c>
      <c r="B34" s="114" t="s">
        <v>43</v>
      </c>
      <c r="C34" s="87" t="s">
        <v>93</v>
      </c>
      <c r="D34" s="87" t="s">
        <v>84</v>
      </c>
      <c r="E34" s="103">
        <v>10500</v>
      </c>
      <c r="F34" s="99">
        <f>1838.967</f>
        <v>1838.967</v>
      </c>
      <c r="G34" s="101">
        <v>3.2</v>
      </c>
      <c r="H34" s="101" t="s">
        <v>25</v>
      </c>
      <c r="I34" s="101" t="s">
        <v>24</v>
      </c>
      <c r="J34" s="61"/>
      <c r="K34" s="58" t="s">
        <v>3</v>
      </c>
    </row>
    <row r="35" spans="1:11" ht="33.75" customHeight="1">
      <c r="A35" s="110">
        <v>3.2</v>
      </c>
      <c r="B35" s="111" t="s">
        <v>13</v>
      </c>
      <c r="C35" s="113" t="s">
        <v>94</v>
      </c>
      <c r="D35" s="106" t="s">
        <v>84</v>
      </c>
      <c r="E35" s="98">
        <v>5100</v>
      </c>
      <c r="F35" s="99">
        <v>65.31666</v>
      </c>
      <c r="G35" s="101">
        <v>0.4</v>
      </c>
      <c r="H35" s="101" t="s">
        <v>62</v>
      </c>
      <c r="I35" s="108" t="s">
        <v>24</v>
      </c>
      <c r="J35" s="62"/>
      <c r="K35" s="54" t="s">
        <v>7</v>
      </c>
    </row>
    <row r="36" spans="1:11" ht="31.5" outlineLevel="1">
      <c r="A36" s="85">
        <v>3.21</v>
      </c>
      <c r="B36" s="111" t="s">
        <v>58</v>
      </c>
      <c r="C36" s="113" t="s">
        <v>94</v>
      </c>
      <c r="D36" s="106" t="s">
        <v>84</v>
      </c>
      <c r="E36" s="98">
        <v>16300</v>
      </c>
      <c r="F36" s="104">
        <v>375.24732</v>
      </c>
      <c r="G36" s="101">
        <v>2.2</v>
      </c>
      <c r="H36" s="101" t="s">
        <v>63</v>
      </c>
      <c r="I36" s="108">
        <v>1</v>
      </c>
      <c r="J36" s="62"/>
      <c r="K36" s="54"/>
    </row>
    <row r="37" spans="1:11" ht="15.75" outlineLevel="1">
      <c r="A37" s="85">
        <v>3.22</v>
      </c>
      <c r="B37" s="114" t="s">
        <v>57</v>
      </c>
      <c r="C37" s="113" t="s">
        <v>94</v>
      </c>
      <c r="D37" s="106" t="s">
        <v>95</v>
      </c>
      <c r="E37" s="98">
        <v>6600</v>
      </c>
      <c r="F37" s="104">
        <v>346.67483</v>
      </c>
      <c r="G37" s="101">
        <v>1.2</v>
      </c>
      <c r="H37" s="101" t="s">
        <v>60</v>
      </c>
      <c r="I37" s="108" t="s">
        <v>24</v>
      </c>
      <c r="J37" s="62"/>
      <c r="K37" s="54"/>
    </row>
    <row r="38" spans="1:11" ht="37.5" customHeight="1">
      <c r="A38" s="85">
        <v>3.23</v>
      </c>
      <c r="B38" s="114" t="s">
        <v>56</v>
      </c>
      <c r="C38" s="87" t="s">
        <v>105</v>
      </c>
      <c r="D38" s="87" t="s">
        <v>96</v>
      </c>
      <c r="E38" s="103">
        <f>1600</f>
        <v>1600</v>
      </c>
      <c r="F38" s="104">
        <v>0</v>
      </c>
      <c r="G38" s="101">
        <v>1.5</v>
      </c>
      <c r="H38" s="101" t="s">
        <v>28</v>
      </c>
      <c r="I38" s="108" t="s">
        <v>24</v>
      </c>
      <c r="J38" s="63"/>
      <c r="K38" s="58" t="s">
        <v>3</v>
      </c>
    </row>
    <row r="39" spans="1:11" ht="29.25" customHeight="1">
      <c r="A39" s="85">
        <v>3.24</v>
      </c>
      <c r="B39" s="111" t="s">
        <v>15</v>
      </c>
      <c r="C39" s="113" t="s">
        <v>97</v>
      </c>
      <c r="D39" s="113" t="s">
        <v>96</v>
      </c>
      <c r="E39" s="98">
        <f>18300</f>
        <v>18300</v>
      </c>
      <c r="F39" s="99">
        <f>278.538+3615.595</f>
        <v>3894.133</v>
      </c>
      <c r="G39" s="115">
        <v>6</v>
      </c>
      <c r="H39" s="108" t="s">
        <v>26</v>
      </c>
      <c r="I39" s="108">
        <v>1</v>
      </c>
      <c r="J39" s="61"/>
      <c r="K39" s="58"/>
    </row>
    <row r="40" spans="1:11" ht="24" customHeight="1" outlineLevel="1">
      <c r="A40" s="85">
        <v>3.25</v>
      </c>
      <c r="B40" s="114" t="s">
        <v>16</v>
      </c>
      <c r="C40" s="113" t="s">
        <v>97</v>
      </c>
      <c r="D40" s="87" t="s">
        <v>74</v>
      </c>
      <c r="E40" s="103">
        <f>7300</f>
        <v>7300</v>
      </c>
      <c r="F40" s="99">
        <v>43.838</v>
      </c>
      <c r="G40" s="109">
        <v>2.014</v>
      </c>
      <c r="H40" s="109">
        <v>1600</v>
      </c>
      <c r="I40" s="108">
        <v>2</v>
      </c>
      <c r="J40" s="61"/>
      <c r="K40" s="58"/>
    </row>
    <row r="41" spans="1:11" ht="15.75">
      <c r="A41" s="85">
        <v>3.26</v>
      </c>
      <c r="B41" s="114" t="s">
        <v>55</v>
      </c>
      <c r="C41" s="113" t="s">
        <v>100</v>
      </c>
      <c r="D41" s="87" t="s">
        <v>96</v>
      </c>
      <c r="E41" s="103">
        <f>2000</f>
        <v>2000</v>
      </c>
      <c r="F41" s="104">
        <v>0</v>
      </c>
      <c r="G41" s="101"/>
      <c r="H41" s="108" t="s">
        <v>24</v>
      </c>
      <c r="I41" s="101" t="s">
        <v>24</v>
      </c>
      <c r="J41" s="61"/>
      <c r="K41" s="58"/>
    </row>
    <row r="42" spans="1:11" ht="15.75">
      <c r="A42" s="116" t="s">
        <v>66</v>
      </c>
      <c r="B42" s="117" t="s">
        <v>67</v>
      </c>
      <c r="C42" s="117"/>
      <c r="D42" s="117"/>
      <c r="E42" s="118"/>
      <c r="F42" s="118"/>
      <c r="G42" s="119" t="s">
        <v>68</v>
      </c>
      <c r="H42" s="119" t="s">
        <v>68</v>
      </c>
      <c r="I42" s="119" t="s">
        <v>68</v>
      </c>
      <c r="J42" s="61"/>
      <c r="K42" s="58"/>
    </row>
    <row r="43" spans="1:11" ht="15.75">
      <c r="A43" s="116" t="s">
        <v>69</v>
      </c>
      <c r="B43" s="117" t="s">
        <v>70</v>
      </c>
      <c r="C43" s="120"/>
      <c r="D43" s="120"/>
      <c r="E43" s="121"/>
      <c r="F43" s="121"/>
      <c r="G43" s="119" t="s">
        <v>68</v>
      </c>
      <c r="H43" s="119" t="s">
        <v>68</v>
      </c>
      <c r="I43" s="119" t="s">
        <v>68</v>
      </c>
      <c r="J43" s="61"/>
      <c r="K43" s="58"/>
    </row>
    <row r="44" spans="1:11" ht="19.5" customHeight="1">
      <c r="A44" s="122" t="s">
        <v>71</v>
      </c>
      <c r="B44" s="117" t="s">
        <v>72</v>
      </c>
      <c r="C44" s="95"/>
      <c r="D44" s="95"/>
      <c r="E44" s="95"/>
      <c r="F44" s="123"/>
      <c r="G44" s="95"/>
      <c r="H44" s="95"/>
      <c r="I44" s="95"/>
      <c r="J44" s="61"/>
      <c r="K44" s="59"/>
    </row>
    <row r="45" spans="1:11" ht="12.75">
      <c r="A45" s="4"/>
      <c r="B45" s="5"/>
      <c r="C45" s="6"/>
      <c r="D45" s="6"/>
      <c r="E45" s="6"/>
      <c r="F45" s="6"/>
      <c r="G45" s="7"/>
      <c r="H45" s="7"/>
      <c r="I45" s="7"/>
      <c r="J45" s="4"/>
      <c r="K45" s="8"/>
    </row>
    <row r="46" spans="1:11" ht="20.25" customHeight="1">
      <c r="A46" s="13"/>
      <c r="B46" s="68"/>
      <c r="C46" s="68"/>
      <c r="D46" s="68"/>
      <c r="E46" s="68"/>
      <c r="F46" s="68"/>
      <c r="G46" s="68"/>
      <c r="H46" s="68"/>
      <c r="I46" s="68"/>
      <c r="J46" s="68"/>
      <c r="K46" s="15"/>
    </row>
    <row r="47" spans="1:15" ht="15">
      <c r="A47" s="13"/>
      <c r="B47" s="68"/>
      <c r="C47" s="68"/>
      <c r="D47" s="68"/>
      <c r="E47" s="68"/>
      <c r="F47" s="68"/>
      <c r="G47" s="68"/>
      <c r="H47" s="68"/>
      <c r="I47" s="68"/>
      <c r="J47" s="68"/>
      <c r="K47" s="15"/>
      <c r="L47" s="4"/>
      <c r="M47" s="4"/>
      <c r="N47" s="4"/>
      <c r="O47" s="4"/>
    </row>
    <row r="48" spans="1:15" ht="15">
      <c r="A48" s="13"/>
      <c r="B48" s="51"/>
      <c r="C48" s="50"/>
      <c r="D48" s="50"/>
      <c r="E48" s="50"/>
      <c r="F48" s="50"/>
      <c r="G48" s="31"/>
      <c r="H48" s="32"/>
      <c r="I48" s="31"/>
      <c r="J48" s="30"/>
      <c r="K48" s="15"/>
      <c r="L48" s="4"/>
      <c r="M48" s="4"/>
      <c r="N48" s="4"/>
      <c r="O48" s="4"/>
    </row>
    <row r="49" spans="1:15" ht="15">
      <c r="A49" s="13"/>
      <c r="B49" s="30"/>
      <c r="C49" s="30"/>
      <c r="D49" s="30"/>
      <c r="E49" s="30"/>
      <c r="F49" s="30"/>
      <c r="G49" s="32"/>
      <c r="H49" s="32"/>
      <c r="I49" s="31"/>
      <c r="J49" s="30"/>
      <c r="K49" s="15"/>
      <c r="L49" s="4"/>
      <c r="M49" s="4"/>
      <c r="N49" s="4"/>
      <c r="O49" s="4"/>
    </row>
    <row r="50" spans="1:15" ht="15">
      <c r="A50" s="16"/>
      <c r="B50" s="33"/>
      <c r="C50" s="34"/>
      <c r="D50" s="34"/>
      <c r="E50" s="34"/>
      <c r="F50" s="34"/>
      <c r="G50" s="31"/>
      <c r="H50" s="31"/>
      <c r="I50" s="31"/>
      <c r="J50" s="36"/>
      <c r="K50" s="17"/>
      <c r="L50" s="4"/>
      <c r="M50" s="4"/>
      <c r="N50" s="4"/>
      <c r="O50" s="4"/>
    </row>
    <row r="51" spans="1:15" ht="15">
      <c r="A51" s="16"/>
      <c r="B51" s="37"/>
      <c r="C51" s="34"/>
      <c r="D51" s="34"/>
      <c r="E51" s="34"/>
      <c r="F51" s="34"/>
      <c r="G51" s="31"/>
      <c r="H51" s="31"/>
      <c r="I51" s="31"/>
      <c r="J51" s="36"/>
      <c r="K51" s="12"/>
      <c r="L51" s="4"/>
      <c r="M51" s="4"/>
      <c r="N51" s="4"/>
      <c r="O51" s="4"/>
    </row>
    <row r="52" spans="1:15" ht="33.75" customHeight="1">
      <c r="A52" s="16"/>
      <c r="B52" s="69"/>
      <c r="C52" s="69"/>
      <c r="D52" s="69"/>
      <c r="E52" s="69"/>
      <c r="F52" s="69"/>
      <c r="G52" s="69"/>
      <c r="H52" s="69"/>
      <c r="I52" s="69"/>
      <c r="J52" s="69"/>
      <c r="K52" s="12"/>
      <c r="L52" s="4"/>
      <c r="M52" s="4"/>
      <c r="N52" s="4"/>
      <c r="O52" s="4"/>
    </row>
    <row r="53" spans="1:15" ht="21" customHeight="1">
      <c r="A53" s="16"/>
      <c r="B53" s="38"/>
      <c r="C53" s="39"/>
      <c r="D53" s="39"/>
      <c r="E53" s="39"/>
      <c r="F53" s="39"/>
      <c r="G53" s="40"/>
      <c r="H53" s="40"/>
      <c r="I53" s="35"/>
      <c r="J53" s="36"/>
      <c r="K53" s="12"/>
      <c r="L53" s="4"/>
      <c r="M53" s="4"/>
      <c r="N53" s="4"/>
      <c r="O53" s="4"/>
    </row>
    <row r="54" spans="1:15" ht="12.75" hidden="1" outlineLevel="1">
      <c r="A54" s="16"/>
      <c r="B54" s="23"/>
      <c r="C54" s="24"/>
      <c r="D54" s="24"/>
      <c r="E54" s="24"/>
      <c r="F54" s="24"/>
      <c r="G54" s="9"/>
      <c r="H54" s="9"/>
      <c r="I54" s="9"/>
      <c r="J54" s="10"/>
      <c r="K54" s="12"/>
      <c r="L54" s="4"/>
      <c r="M54" s="4"/>
      <c r="N54" s="4"/>
      <c r="O54" s="4"/>
    </row>
    <row r="55" spans="1:15" ht="17.25" customHeight="1" hidden="1" outlineLevel="1">
      <c r="A55" s="16"/>
      <c r="B55" s="25"/>
      <c r="C55" s="24"/>
      <c r="D55" s="24"/>
      <c r="E55" s="24"/>
      <c r="F55" s="24"/>
      <c r="G55" s="9"/>
      <c r="H55" s="9"/>
      <c r="I55" s="9"/>
      <c r="J55" s="10"/>
      <c r="K55" s="12"/>
      <c r="L55" s="4"/>
      <c r="M55" s="4"/>
      <c r="N55" s="4"/>
      <c r="O55" s="4"/>
    </row>
    <row r="56" spans="1:15" ht="17.25" customHeight="1" collapsed="1">
      <c r="A56" s="16"/>
      <c r="B56" s="25"/>
      <c r="C56" s="24"/>
      <c r="D56" s="24"/>
      <c r="E56" s="24"/>
      <c r="F56" s="24"/>
      <c r="G56" s="9"/>
      <c r="H56" s="9"/>
      <c r="I56" s="9"/>
      <c r="J56" s="10"/>
      <c r="K56" s="12"/>
      <c r="L56" s="4"/>
      <c r="M56" s="4"/>
      <c r="N56" s="4"/>
      <c r="O56" s="4"/>
    </row>
    <row r="57" spans="1:15" ht="24.75" customHeight="1">
      <c r="A57" s="16"/>
      <c r="B57" s="25"/>
      <c r="C57" s="24"/>
      <c r="D57" s="24"/>
      <c r="E57" s="24"/>
      <c r="F57" s="24"/>
      <c r="G57" s="9"/>
      <c r="H57" s="9"/>
      <c r="I57" s="9"/>
      <c r="J57" s="10"/>
      <c r="K57" s="12"/>
      <c r="L57" s="4"/>
      <c r="M57" s="4"/>
      <c r="N57" s="4"/>
      <c r="O57" s="4"/>
    </row>
    <row r="58" spans="1:15" ht="24.75" customHeight="1">
      <c r="A58" s="16"/>
      <c r="B58" s="25"/>
      <c r="C58" s="24"/>
      <c r="D58" s="24"/>
      <c r="E58" s="24"/>
      <c r="F58" s="24"/>
      <c r="G58" s="9"/>
      <c r="H58" s="9"/>
      <c r="I58" s="9"/>
      <c r="J58" s="10"/>
      <c r="K58" s="12"/>
      <c r="L58" s="4"/>
      <c r="M58" s="4"/>
      <c r="N58" s="4"/>
      <c r="O58" s="4"/>
    </row>
    <row r="59" spans="1:15" ht="12" customHeight="1">
      <c r="A59" s="16"/>
      <c r="B59" s="23"/>
      <c r="C59" s="24"/>
      <c r="D59" s="24"/>
      <c r="E59" s="24"/>
      <c r="F59" s="24"/>
      <c r="G59" s="9"/>
      <c r="H59" s="9"/>
      <c r="I59" s="9"/>
      <c r="J59" s="10"/>
      <c r="K59" s="12"/>
      <c r="L59" s="4"/>
      <c r="M59" s="4"/>
      <c r="N59" s="4"/>
      <c r="O59" s="4"/>
    </row>
    <row r="60" spans="1:15" ht="12" customHeight="1">
      <c r="A60" s="16"/>
      <c r="B60" s="26"/>
      <c r="C60" s="24"/>
      <c r="D60" s="24"/>
      <c r="E60" s="24"/>
      <c r="F60" s="24"/>
      <c r="G60" s="9"/>
      <c r="H60" s="9"/>
      <c r="I60" s="9"/>
      <c r="J60" s="10"/>
      <c r="K60" s="12"/>
      <c r="L60" s="4"/>
      <c r="M60" s="4"/>
      <c r="N60" s="4"/>
      <c r="O60" s="4"/>
    </row>
    <row r="61" spans="1:15" ht="12.75">
      <c r="A61" s="16"/>
      <c r="B61" s="23"/>
      <c r="C61" s="24"/>
      <c r="D61" s="24"/>
      <c r="E61" s="24"/>
      <c r="F61" s="24"/>
      <c r="G61" s="9"/>
      <c r="H61" s="9"/>
      <c r="I61" s="9"/>
      <c r="J61" s="10"/>
      <c r="K61" s="12"/>
      <c r="L61" s="4"/>
      <c r="M61" s="4"/>
      <c r="N61" s="4"/>
      <c r="O61" s="4"/>
    </row>
    <row r="62" spans="1:15" ht="12.75">
      <c r="A62" s="16"/>
      <c r="B62" s="25"/>
      <c r="C62" s="24"/>
      <c r="D62" s="24"/>
      <c r="E62" s="24"/>
      <c r="F62" s="24"/>
      <c r="G62" s="9"/>
      <c r="H62" s="9"/>
      <c r="I62" s="9"/>
      <c r="J62" s="10"/>
      <c r="K62" s="12"/>
      <c r="L62" s="4"/>
      <c r="M62" s="4"/>
      <c r="N62" s="4"/>
      <c r="O62" s="4"/>
    </row>
    <row r="63" spans="1:15" ht="12.75">
      <c r="A63" s="16"/>
      <c r="B63" s="25"/>
      <c r="C63" s="24"/>
      <c r="D63" s="24"/>
      <c r="E63" s="24"/>
      <c r="F63" s="24"/>
      <c r="G63" s="9"/>
      <c r="H63" s="9"/>
      <c r="I63" s="9"/>
      <c r="J63" s="10"/>
      <c r="K63" s="12"/>
      <c r="L63" s="4"/>
      <c r="M63" s="4"/>
      <c r="N63" s="4"/>
      <c r="O63" s="4"/>
    </row>
    <row r="64" spans="1:15" ht="12.75">
      <c r="A64" s="16"/>
      <c r="B64" s="25"/>
      <c r="C64" s="24"/>
      <c r="D64" s="24"/>
      <c r="E64" s="24"/>
      <c r="F64" s="24"/>
      <c r="G64" s="9"/>
      <c r="H64" s="9"/>
      <c r="I64" s="9"/>
      <c r="J64" s="10"/>
      <c r="K64" s="12"/>
      <c r="L64" s="4"/>
      <c r="M64" s="4"/>
      <c r="N64" s="4"/>
      <c r="O64" s="4"/>
    </row>
    <row r="65" spans="1:15" ht="12.75">
      <c r="A65" s="16"/>
      <c r="B65" s="23"/>
      <c r="C65" s="24"/>
      <c r="D65" s="24"/>
      <c r="E65" s="24"/>
      <c r="F65" s="24"/>
      <c r="G65" s="9"/>
      <c r="H65" s="9"/>
      <c r="I65" s="9"/>
      <c r="J65" s="10"/>
      <c r="K65" s="12"/>
      <c r="L65" s="4"/>
      <c r="M65" s="4"/>
      <c r="N65" s="4"/>
      <c r="O65" s="4"/>
    </row>
    <row r="66" spans="1:15" ht="12.75">
      <c r="A66" s="16"/>
      <c r="B66" s="25"/>
      <c r="C66" s="24"/>
      <c r="D66" s="24"/>
      <c r="E66" s="24"/>
      <c r="F66" s="24"/>
      <c r="G66" s="9"/>
      <c r="H66" s="9"/>
      <c r="I66" s="9"/>
      <c r="J66" s="10"/>
      <c r="K66" s="12"/>
      <c r="L66" s="4"/>
      <c r="M66" s="4"/>
      <c r="N66" s="4"/>
      <c r="O66" s="4"/>
    </row>
    <row r="67" spans="1:15" ht="12.75">
      <c r="A67" s="16"/>
      <c r="B67" s="25"/>
      <c r="C67" s="24"/>
      <c r="D67" s="24"/>
      <c r="E67" s="24"/>
      <c r="F67" s="24"/>
      <c r="G67" s="9"/>
      <c r="H67" s="9"/>
      <c r="I67" s="9"/>
      <c r="J67" s="10"/>
      <c r="K67" s="12"/>
      <c r="L67" s="4"/>
      <c r="M67" s="4"/>
      <c r="N67" s="4"/>
      <c r="O67" s="4"/>
    </row>
    <row r="68" spans="1:15" ht="12.75">
      <c r="A68" s="16"/>
      <c r="B68" s="14"/>
      <c r="C68" s="12"/>
      <c r="D68" s="12"/>
      <c r="E68" s="12"/>
      <c r="F68" s="12"/>
      <c r="G68" s="9"/>
      <c r="H68" s="9"/>
      <c r="I68" s="9"/>
      <c r="J68" s="10"/>
      <c r="K68" s="12"/>
      <c r="L68" s="4"/>
      <c r="M68" s="4"/>
      <c r="N68" s="4"/>
      <c r="O68" s="4"/>
    </row>
    <row r="69" spans="1:15" ht="12.75">
      <c r="A69" s="16"/>
      <c r="B69" s="18"/>
      <c r="C69" s="12"/>
      <c r="D69" s="12"/>
      <c r="E69" s="12"/>
      <c r="F69" s="12"/>
      <c r="G69" s="9"/>
      <c r="H69" s="9"/>
      <c r="I69" s="9"/>
      <c r="J69" s="10"/>
      <c r="K69" s="12"/>
      <c r="L69" s="4"/>
      <c r="M69" s="4"/>
      <c r="N69" s="4"/>
      <c r="O69" s="4"/>
    </row>
    <row r="70" spans="1:15" ht="12.75">
      <c r="A70" s="16"/>
      <c r="B70" s="18"/>
      <c r="C70" s="12"/>
      <c r="D70" s="12"/>
      <c r="E70" s="12"/>
      <c r="F70" s="12"/>
      <c r="G70" s="9"/>
      <c r="H70" s="9"/>
      <c r="I70" s="9"/>
      <c r="J70" s="10"/>
      <c r="K70" s="12"/>
      <c r="L70" s="4"/>
      <c r="M70" s="4"/>
      <c r="N70" s="4"/>
      <c r="O70" s="4"/>
    </row>
    <row r="71" spans="1:15" ht="12.75">
      <c r="A71" s="16"/>
      <c r="B71" s="23"/>
      <c r="C71" s="12"/>
      <c r="D71" s="12"/>
      <c r="E71" s="12"/>
      <c r="F71" s="12"/>
      <c r="G71" s="9"/>
      <c r="H71" s="9"/>
      <c r="I71" s="9"/>
      <c r="J71" s="10"/>
      <c r="K71" s="12"/>
      <c r="L71" s="4"/>
      <c r="M71" s="4"/>
      <c r="N71" s="4"/>
      <c r="O71" s="4"/>
    </row>
    <row r="72" spans="1:15" ht="12.75">
      <c r="A72" s="16"/>
      <c r="B72" s="18"/>
      <c r="C72" s="12"/>
      <c r="D72" s="12"/>
      <c r="E72" s="12"/>
      <c r="F72" s="12"/>
      <c r="G72" s="9"/>
      <c r="H72" s="9"/>
      <c r="I72" s="9"/>
      <c r="J72" s="10"/>
      <c r="K72" s="12"/>
      <c r="L72" s="4"/>
      <c r="M72" s="4"/>
      <c r="N72" s="4"/>
      <c r="O72" s="4"/>
    </row>
    <row r="73" spans="1:15" ht="12.75">
      <c r="A73" s="16"/>
      <c r="B73" s="18"/>
      <c r="C73" s="12"/>
      <c r="D73" s="12"/>
      <c r="E73" s="12"/>
      <c r="F73" s="12"/>
      <c r="G73" s="9"/>
      <c r="H73" s="9"/>
      <c r="I73" s="9"/>
      <c r="J73" s="10"/>
      <c r="K73" s="12"/>
      <c r="L73" s="4"/>
      <c r="M73" s="4"/>
      <c r="N73" s="4"/>
      <c r="O73" s="4"/>
    </row>
    <row r="74" spans="1:15" ht="12.75">
      <c r="A74" s="16"/>
      <c r="B74" s="18"/>
      <c r="C74" s="12"/>
      <c r="D74" s="12"/>
      <c r="E74" s="12"/>
      <c r="F74" s="12"/>
      <c r="G74" s="9"/>
      <c r="H74" s="9"/>
      <c r="I74" s="9"/>
      <c r="J74" s="10"/>
      <c r="K74" s="12"/>
      <c r="L74" s="4"/>
      <c r="M74" s="4"/>
      <c r="N74" s="4"/>
      <c r="O74" s="4"/>
    </row>
    <row r="75" spans="1:15" ht="12.75">
      <c r="A75" s="16"/>
      <c r="B75" s="23"/>
      <c r="C75" s="12"/>
      <c r="D75" s="12"/>
      <c r="E75" s="12"/>
      <c r="F75" s="12"/>
      <c r="G75" s="9"/>
      <c r="H75" s="9"/>
      <c r="I75" s="9"/>
      <c r="J75" s="10"/>
      <c r="K75" s="12"/>
      <c r="L75" s="4"/>
      <c r="M75" s="4"/>
      <c r="N75" s="4"/>
      <c r="O75" s="4"/>
    </row>
    <row r="76" spans="1:15" ht="12.75">
      <c r="A76" s="16"/>
      <c r="B76" s="26"/>
      <c r="C76" s="12"/>
      <c r="D76" s="12"/>
      <c r="E76" s="12"/>
      <c r="F76" s="12"/>
      <c r="G76" s="9"/>
      <c r="H76" s="9"/>
      <c r="I76" s="9"/>
      <c r="J76" s="10"/>
      <c r="K76" s="12"/>
      <c r="L76" s="4"/>
      <c r="M76" s="4"/>
      <c r="N76" s="4"/>
      <c r="O76" s="4"/>
    </row>
    <row r="77" spans="1:15" ht="12.75">
      <c r="A77" s="16"/>
      <c r="B77" s="23"/>
      <c r="C77" s="12"/>
      <c r="D77" s="12"/>
      <c r="E77" s="12"/>
      <c r="F77" s="12"/>
      <c r="G77" s="9"/>
      <c r="H77" s="9"/>
      <c r="I77" s="9"/>
      <c r="J77" s="10"/>
      <c r="K77" s="12"/>
      <c r="L77" s="4"/>
      <c r="M77" s="4"/>
      <c r="N77" s="4"/>
      <c r="O77" s="4"/>
    </row>
    <row r="78" spans="1:15" ht="12.75">
      <c r="A78" s="16"/>
      <c r="B78" s="26"/>
      <c r="C78" s="12"/>
      <c r="D78" s="12"/>
      <c r="E78" s="12"/>
      <c r="F78" s="12"/>
      <c r="G78" s="9"/>
      <c r="H78" s="9"/>
      <c r="I78" s="9"/>
      <c r="J78" s="10"/>
      <c r="K78" s="12"/>
      <c r="L78" s="4"/>
      <c r="M78" s="4"/>
      <c r="N78" s="4"/>
      <c r="O78" s="4"/>
    </row>
    <row r="79" spans="1:15" ht="12.75">
      <c r="A79" s="16"/>
      <c r="B79" s="14"/>
      <c r="C79" s="12"/>
      <c r="D79" s="12"/>
      <c r="E79" s="12"/>
      <c r="F79" s="12"/>
      <c r="G79" s="9"/>
      <c r="H79" s="9"/>
      <c r="I79" s="9"/>
      <c r="J79" s="10"/>
      <c r="K79" s="12"/>
      <c r="L79" s="4"/>
      <c r="M79" s="4"/>
      <c r="N79" s="4"/>
      <c r="O79" s="4"/>
    </row>
    <row r="80" spans="1:15" ht="12.75">
      <c r="A80" s="16"/>
      <c r="B80" s="18"/>
      <c r="C80" s="12"/>
      <c r="D80" s="12"/>
      <c r="E80" s="12"/>
      <c r="F80" s="12"/>
      <c r="G80" s="9"/>
      <c r="H80" s="9"/>
      <c r="I80" s="9"/>
      <c r="J80" s="10"/>
      <c r="K80" s="12"/>
      <c r="L80" s="4"/>
      <c r="M80" s="4"/>
      <c r="N80" s="4"/>
      <c r="O80" s="4"/>
    </row>
    <row r="81" spans="1:15" ht="12.75">
      <c r="A81" s="16"/>
      <c r="B81" s="14"/>
      <c r="C81" s="12"/>
      <c r="D81" s="12"/>
      <c r="E81" s="12"/>
      <c r="F81" s="12"/>
      <c r="G81" s="9"/>
      <c r="H81" s="9"/>
      <c r="I81" s="9"/>
      <c r="J81" s="10"/>
      <c r="K81" s="12"/>
      <c r="L81" s="4"/>
      <c r="M81" s="4"/>
      <c r="N81" s="4"/>
      <c r="O81" s="4"/>
    </row>
    <row r="82" spans="1:15" ht="12.75">
      <c r="A82" s="16"/>
      <c r="B82" s="18"/>
      <c r="C82" s="12"/>
      <c r="D82" s="12"/>
      <c r="E82" s="12"/>
      <c r="F82" s="12"/>
      <c r="G82" s="9"/>
      <c r="H82" s="9"/>
      <c r="I82" s="9"/>
      <c r="J82" s="10"/>
      <c r="K82" s="12"/>
      <c r="L82" s="4"/>
      <c r="M82" s="4"/>
      <c r="N82" s="4"/>
      <c r="O82" s="4"/>
    </row>
    <row r="83" spans="1:15" ht="12.75">
      <c r="A83" s="16"/>
      <c r="B83" s="14"/>
      <c r="C83" s="21"/>
      <c r="D83" s="21"/>
      <c r="E83" s="21"/>
      <c r="F83" s="21"/>
      <c r="G83" s="20"/>
      <c r="H83" s="20"/>
      <c r="I83" s="20"/>
      <c r="J83" s="28"/>
      <c r="K83" s="12"/>
      <c r="L83" s="4"/>
      <c r="M83" s="4"/>
      <c r="N83" s="4"/>
      <c r="O83" s="4"/>
    </row>
    <row r="84" spans="1:15" ht="12.75">
      <c r="A84" s="16"/>
      <c r="B84" s="29"/>
      <c r="C84" s="12"/>
      <c r="D84" s="12"/>
      <c r="E84" s="12"/>
      <c r="F84" s="12"/>
      <c r="G84" s="9"/>
      <c r="H84" s="9"/>
      <c r="I84" s="9"/>
      <c r="J84" s="10"/>
      <c r="K84" s="19"/>
      <c r="L84" s="4"/>
      <c r="M84" s="4"/>
      <c r="N84" s="4"/>
      <c r="O84" s="4"/>
    </row>
    <row r="85" spans="1:15" ht="12.75">
      <c r="A85" s="16"/>
      <c r="B85" s="29"/>
      <c r="C85" s="12"/>
      <c r="D85" s="12"/>
      <c r="E85" s="12"/>
      <c r="F85" s="12"/>
      <c r="G85" s="9"/>
      <c r="H85" s="9"/>
      <c r="I85" s="9"/>
      <c r="J85" s="10"/>
      <c r="K85" s="19"/>
      <c r="L85" s="4"/>
      <c r="M85" s="4"/>
      <c r="N85" s="4"/>
      <c r="O85" s="4"/>
    </row>
    <row r="86" spans="1:19" ht="12.75">
      <c r="A86" s="16"/>
      <c r="B86" s="29"/>
      <c r="C86" s="12"/>
      <c r="D86" s="12"/>
      <c r="E86" s="12"/>
      <c r="F86" s="12"/>
      <c r="G86" s="9"/>
      <c r="H86" s="9"/>
      <c r="I86" s="9"/>
      <c r="J86" s="10"/>
      <c r="K86" s="19"/>
      <c r="L86" s="4"/>
      <c r="M86" s="4"/>
      <c r="N86" s="4"/>
      <c r="O86" s="4"/>
      <c r="P86" s="4"/>
      <c r="Q86" s="4"/>
      <c r="R86" s="4"/>
      <c r="S86" s="4"/>
    </row>
    <row r="87" spans="1:19" ht="12.75">
      <c r="A87" s="16"/>
      <c r="B87" s="14"/>
      <c r="C87" s="12"/>
      <c r="D87" s="12"/>
      <c r="E87" s="12"/>
      <c r="F87" s="12"/>
      <c r="G87" s="9"/>
      <c r="H87" s="9"/>
      <c r="I87" s="9"/>
      <c r="J87" s="10"/>
      <c r="K87" s="12"/>
      <c r="L87" s="4"/>
      <c r="M87" s="4"/>
      <c r="N87" s="4"/>
      <c r="O87" s="4"/>
      <c r="P87" s="4"/>
      <c r="Q87" s="4"/>
      <c r="R87" s="4"/>
      <c r="S87" s="4"/>
    </row>
    <row r="88" spans="1:19" ht="12.75">
      <c r="A88" s="16"/>
      <c r="B88" s="18"/>
      <c r="C88" s="24"/>
      <c r="D88" s="24"/>
      <c r="E88" s="24"/>
      <c r="F88" s="24"/>
      <c r="G88" s="9"/>
      <c r="H88" s="9"/>
      <c r="I88" s="9"/>
      <c r="J88" s="10"/>
      <c r="K88" s="12"/>
      <c r="L88" s="4"/>
      <c r="M88" s="4"/>
      <c r="N88" s="4"/>
      <c r="O88" s="4"/>
      <c r="P88" s="4"/>
      <c r="Q88" s="4"/>
      <c r="R88" s="4"/>
      <c r="S88" s="4"/>
    </row>
    <row r="89" spans="1:19" ht="12.75">
      <c r="A89" s="16"/>
      <c r="B89" s="14"/>
      <c r="C89" s="21"/>
      <c r="D89" s="21"/>
      <c r="E89" s="21"/>
      <c r="F89" s="21"/>
      <c r="G89" s="22"/>
      <c r="H89" s="22"/>
      <c r="I89" s="9"/>
      <c r="J89" s="10"/>
      <c r="K89" s="12"/>
      <c r="L89" s="4"/>
      <c r="M89" s="4"/>
      <c r="N89" s="4"/>
      <c r="O89" s="4"/>
      <c r="P89" s="4"/>
      <c r="Q89" s="4"/>
      <c r="R89" s="4"/>
      <c r="S89" s="4"/>
    </row>
    <row r="90" spans="1:19" ht="12.75">
      <c r="A90" s="16"/>
      <c r="B90" s="18"/>
      <c r="C90" s="12"/>
      <c r="D90" s="12"/>
      <c r="E90" s="12"/>
      <c r="F90" s="12"/>
      <c r="G90" s="9"/>
      <c r="H90" s="9"/>
      <c r="I90" s="9"/>
      <c r="J90" s="10"/>
      <c r="K90" s="12"/>
      <c r="L90" s="4"/>
      <c r="M90" s="4"/>
      <c r="N90" s="4"/>
      <c r="O90" s="4"/>
      <c r="P90" s="4"/>
      <c r="Q90" s="4"/>
      <c r="R90" s="4"/>
      <c r="S90" s="4"/>
    </row>
    <row r="91" spans="1:19" ht="12.75">
      <c r="A91" s="16"/>
      <c r="B91" s="18"/>
      <c r="C91" s="12"/>
      <c r="D91" s="12"/>
      <c r="E91" s="12"/>
      <c r="F91" s="12"/>
      <c r="G91" s="9"/>
      <c r="H91" s="9"/>
      <c r="I91" s="9"/>
      <c r="J91" s="10"/>
      <c r="K91" s="12"/>
      <c r="L91" s="4"/>
      <c r="M91" s="4"/>
      <c r="N91" s="4"/>
      <c r="O91" s="4"/>
      <c r="P91" s="4"/>
      <c r="Q91" s="4"/>
      <c r="R91" s="4"/>
      <c r="S91" s="4"/>
    </row>
    <row r="92" spans="1:19" ht="12.75">
      <c r="A92" s="16"/>
      <c r="B92" s="41"/>
      <c r="C92" s="12"/>
      <c r="D92" s="12"/>
      <c r="E92" s="12"/>
      <c r="F92" s="12"/>
      <c r="G92" s="9"/>
      <c r="H92" s="9"/>
      <c r="I92" s="9"/>
      <c r="J92" s="10"/>
      <c r="K92" s="12"/>
      <c r="L92" s="4"/>
      <c r="M92" s="4"/>
      <c r="N92" s="4"/>
      <c r="O92" s="4"/>
      <c r="P92" s="4"/>
      <c r="Q92" s="4"/>
      <c r="R92" s="4"/>
      <c r="S92" s="4"/>
    </row>
    <row r="93" spans="1:19" ht="12.75">
      <c r="A93" s="27"/>
      <c r="B93" s="27"/>
      <c r="C93" s="17"/>
      <c r="D93" s="17"/>
      <c r="E93" s="17"/>
      <c r="F93" s="17"/>
      <c r="G93" s="27"/>
      <c r="H93" s="27"/>
      <c r="I93" s="27"/>
      <c r="J93" s="27"/>
      <c r="K93" s="27"/>
      <c r="L93" s="4"/>
      <c r="M93" s="4"/>
      <c r="N93" s="4"/>
      <c r="O93" s="4"/>
      <c r="P93" s="4"/>
      <c r="Q93" s="4"/>
      <c r="R93" s="4"/>
      <c r="S93" s="4"/>
    </row>
    <row r="94" spans="1:19" ht="12.75">
      <c r="A94" s="1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4"/>
      <c r="M94" s="4"/>
      <c r="N94" s="4"/>
      <c r="O94" s="4"/>
      <c r="P94" s="4"/>
      <c r="Q94" s="4"/>
      <c r="R94" s="4"/>
      <c r="S94" s="4"/>
    </row>
    <row r="95" spans="1:19" ht="12.75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4"/>
      <c r="M95" s="4"/>
      <c r="N95" s="4"/>
      <c r="O95" s="4"/>
      <c r="P95" s="4"/>
      <c r="Q95" s="4"/>
      <c r="R95" s="4"/>
      <c r="S95" s="4"/>
    </row>
    <row r="96" spans="1:19" ht="29.25" customHeight="1">
      <c r="A96" s="13"/>
      <c r="B96" s="25"/>
      <c r="C96" s="10"/>
      <c r="D96" s="10"/>
      <c r="E96" s="10"/>
      <c r="F96" s="10"/>
      <c r="G96" s="43"/>
      <c r="H96" s="43"/>
      <c r="I96" s="43"/>
      <c r="J96" s="15"/>
      <c r="K96" s="15"/>
      <c r="L96" s="4"/>
      <c r="M96" s="4"/>
      <c r="N96" s="4"/>
      <c r="O96" s="4"/>
      <c r="P96" s="4"/>
      <c r="Q96" s="4"/>
      <c r="R96" s="4"/>
      <c r="S96" s="4"/>
    </row>
    <row r="97" spans="1:19" ht="12.75">
      <c r="A97" s="44"/>
      <c r="B97" s="45"/>
      <c r="C97" s="46"/>
      <c r="D97" s="46"/>
      <c r="E97" s="46"/>
      <c r="F97" s="46"/>
      <c r="G97" s="11"/>
      <c r="H97" s="11"/>
      <c r="I97" s="11"/>
      <c r="J97" s="15"/>
      <c r="K97" s="15"/>
      <c r="L97" s="4"/>
      <c r="M97" s="4"/>
      <c r="N97" s="4"/>
      <c r="O97" s="4"/>
      <c r="P97" s="4"/>
      <c r="Q97" s="4"/>
      <c r="R97" s="4"/>
      <c r="S97" s="4"/>
    </row>
    <row r="98" spans="1:19" ht="12.75">
      <c r="A98" s="44"/>
      <c r="B98" s="45"/>
      <c r="C98" s="46"/>
      <c r="D98" s="46"/>
      <c r="E98" s="46"/>
      <c r="F98" s="46"/>
      <c r="G98" s="11"/>
      <c r="H98" s="11"/>
      <c r="I98" s="11"/>
      <c r="J98" s="15"/>
      <c r="K98" s="15"/>
      <c r="L98" s="4"/>
      <c r="M98" s="4"/>
      <c r="N98" s="4"/>
      <c r="O98" s="4"/>
      <c r="P98" s="4"/>
      <c r="Q98" s="4"/>
      <c r="R98" s="4"/>
      <c r="S98" s="4"/>
    </row>
    <row r="99" spans="1:19" ht="12.7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4"/>
      <c r="M99" s="4"/>
      <c r="N99" s="4"/>
      <c r="O99" s="4"/>
      <c r="P99" s="4"/>
      <c r="Q99" s="4"/>
      <c r="R99" s="4"/>
      <c r="S99" s="4"/>
    </row>
    <row r="100" spans="1:19" ht="12.75">
      <c r="A100" s="47"/>
      <c r="B100" s="16"/>
      <c r="C100" s="10"/>
      <c r="D100" s="10"/>
      <c r="E100" s="10"/>
      <c r="F100" s="10"/>
      <c r="G100" s="43"/>
      <c r="H100" s="43"/>
      <c r="I100" s="43"/>
      <c r="J100" s="15"/>
      <c r="K100" s="15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13"/>
      <c r="B101" s="48"/>
      <c r="C101" s="15"/>
      <c r="D101" s="15"/>
      <c r="E101" s="15"/>
      <c r="F101" s="15"/>
      <c r="G101" s="43"/>
      <c r="H101" s="43"/>
      <c r="I101" s="43"/>
      <c r="J101" s="15"/>
      <c r="K101" s="15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16"/>
      <c r="B102" s="14"/>
      <c r="C102" s="21"/>
      <c r="D102" s="21"/>
      <c r="E102" s="21"/>
      <c r="F102" s="21"/>
      <c r="G102" s="22"/>
      <c r="H102" s="22"/>
      <c r="I102" s="9"/>
      <c r="J102" s="10"/>
      <c r="K102" s="12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16"/>
      <c r="B103" s="18"/>
      <c r="C103" s="12"/>
      <c r="D103" s="12"/>
      <c r="E103" s="12"/>
      <c r="F103" s="12"/>
      <c r="G103" s="9"/>
      <c r="H103" s="9"/>
      <c r="I103" s="9"/>
      <c r="J103" s="10"/>
      <c r="K103" s="12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16"/>
      <c r="B104" s="14"/>
      <c r="C104" s="21"/>
      <c r="D104" s="21"/>
      <c r="E104" s="21"/>
      <c r="F104" s="21"/>
      <c r="G104" s="22"/>
      <c r="H104" s="22"/>
      <c r="I104" s="9"/>
      <c r="J104" s="10"/>
      <c r="K104" s="12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16"/>
      <c r="B105" s="16"/>
      <c r="C105" s="12"/>
      <c r="D105" s="12"/>
      <c r="E105" s="12"/>
      <c r="F105" s="12"/>
      <c r="G105" s="42"/>
      <c r="H105" s="9"/>
      <c r="I105" s="9"/>
      <c r="J105" s="10"/>
      <c r="K105" s="12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16"/>
      <c r="B106" s="23"/>
      <c r="C106" s="24"/>
      <c r="D106" s="24"/>
      <c r="E106" s="24"/>
      <c r="F106" s="24"/>
      <c r="G106" s="9"/>
      <c r="H106" s="9"/>
      <c r="I106" s="9"/>
      <c r="J106" s="10"/>
      <c r="K106" s="12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16"/>
      <c r="B107" s="25"/>
      <c r="C107" s="24"/>
      <c r="D107" s="24"/>
      <c r="E107" s="24"/>
      <c r="F107" s="24"/>
      <c r="G107" s="9"/>
      <c r="H107" s="9"/>
      <c r="I107" s="9"/>
      <c r="J107" s="10"/>
      <c r="K107" s="12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16"/>
      <c r="B108" s="25"/>
      <c r="C108" s="24"/>
      <c r="D108" s="24"/>
      <c r="E108" s="24"/>
      <c r="F108" s="24"/>
      <c r="G108" s="9"/>
      <c r="H108" s="9"/>
      <c r="I108" s="9"/>
      <c r="J108" s="10"/>
      <c r="K108" s="12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16"/>
      <c r="B109" s="23"/>
      <c r="C109" s="24"/>
      <c r="D109" s="24"/>
      <c r="E109" s="24"/>
      <c r="F109" s="24"/>
      <c r="G109" s="9"/>
      <c r="H109" s="9"/>
      <c r="I109" s="9"/>
      <c r="J109" s="10"/>
      <c r="K109" s="12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16"/>
      <c r="B110" s="26"/>
      <c r="C110" s="24"/>
      <c r="D110" s="24"/>
      <c r="E110" s="24"/>
      <c r="F110" s="24"/>
      <c r="G110" s="9"/>
      <c r="H110" s="9"/>
      <c r="I110" s="9"/>
      <c r="J110" s="10"/>
      <c r="K110" s="12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16"/>
      <c r="B111" s="23"/>
      <c r="C111" s="24"/>
      <c r="D111" s="24"/>
      <c r="E111" s="24"/>
      <c r="F111" s="24"/>
      <c r="G111" s="9"/>
      <c r="H111" s="9"/>
      <c r="I111" s="9"/>
      <c r="J111" s="10"/>
      <c r="K111" s="12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16"/>
      <c r="B112" s="25"/>
      <c r="C112" s="24"/>
      <c r="D112" s="24"/>
      <c r="E112" s="24"/>
      <c r="F112" s="24"/>
      <c r="G112" s="9"/>
      <c r="H112" s="9"/>
      <c r="I112" s="9"/>
      <c r="J112" s="10"/>
      <c r="K112" s="12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16"/>
      <c r="B113" s="23"/>
      <c r="C113" s="24"/>
      <c r="D113" s="24"/>
      <c r="E113" s="24"/>
      <c r="F113" s="24"/>
      <c r="G113" s="9"/>
      <c r="H113" s="9"/>
      <c r="I113" s="9"/>
      <c r="J113" s="10"/>
      <c r="K113" s="12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16"/>
      <c r="B114" s="25"/>
      <c r="C114" s="24"/>
      <c r="D114" s="24"/>
      <c r="E114" s="24"/>
      <c r="F114" s="24"/>
      <c r="G114" s="9"/>
      <c r="H114" s="9"/>
      <c r="I114" s="9"/>
      <c r="J114" s="10"/>
      <c r="K114" s="12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16"/>
      <c r="B115" s="14"/>
      <c r="C115" s="12"/>
      <c r="D115" s="12"/>
      <c r="E115" s="12"/>
      <c r="F115" s="12"/>
      <c r="G115" s="9"/>
      <c r="H115" s="9"/>
      <c r="I115" s="9"/>
      <c r="J115" s="10"/>
      <c r="K115" s="12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16"/>
      <c r="B116" s="18"/>
      <c r="C116" s="12"/>
      <c r="D116" s="12"/>
      <c r="E116" s="12"/>
      <c r="F116" s="12"/>
      <c r="G116" s="9"/>
      <c r="H116" s="9"/>
      <c r="I116" s="9"/>
      <c r="J116" s="10"/>
      <c r="K116" s="12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16"/>
      <c r="B117" s="18"/>
      <c r="C117" s="12"/>
      <c r="D117" s="12"/>
      <c r="E117" s="12"/>
      <c r="F117" s="12"/>
      <c r="G117" s="9"/>
      <c r="H117" s="9"/>
      <c r="I117" s="9"/>
      <c r="J117" s="10"/>
      <c r="K117" s="12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16"/>
      <c r="B118" s="23"/>
      <c r="C118" s="12"/>
      <c r="D118" s="12"/>
      <c r="E118" s="12"/>
      <c r="F118" s="12"/>
      <c r="G118" s="9"/>
      <c r="H118" s="9"/>
      <c r="I118" s="9"/>
      <c r="J118" s="10"/>
      <c r="K118" s="12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16"/>
      <c r="B119" s="18"/>
      <c r="C119" s="12"/>
      <c r="D119" s="12"/>
      <c r="E119" s="12"/>
      <c r="F119" s="12"/>
      <c r="G119" s="9"/>
      <c r="H119" s="9"/>
      <c r="I119" s="9"/>
      <c r="J119" s="10"/>
      <c r="K119" s="12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16"/>
      <c r="B120" s="23"/>
      <c r="C120" s="12"/>
      <c r="D120" s="12"/>
      <c r="E120" s="12"/>
      <c r="F120" s="12"/>
      <c r="G120" s="9"/>
      <c r="H120" s="9"/>
      <c r="I120" s="9"/>
      <c r="J120" s="10"/>
      <c r="K120" s="12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16"/>
      <c r="B121" s="18"/>
      <c r="C121" s="12"/>
      <c r="D121" s="12"/>
      <c r="E121" s="12"/>
      <c r="F121" s="12"/>
      <c r="G121" s="9"/>
      <c r="H121" s="9"/>
      <c r="I121" s="9"/>
      <c r="J121" s="10"/>
      <c r="K121" s="12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16"/>
      <c r="B122" s="18"/>
      <c r="C122" s="12"/>
      <c r="D122" s="12"/>
      <c r="E122" s="12"/>
      <c r="F122" s="12"/>
      <c r="G122" s="9"/>
      <c r="H122" s="9"/>
      <c r="I122" s="9"/>
      <c r="J122" s="10"/>
      <c r="K122" s="12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16"/>
      <c r="B123" s="18"/>
      <c r="C123" s="12"/>
      <c r="D123" s="12"/>
      <c r="E123" s="12"/>
      <c r="F123" s="12"/>
      <c r="G123" s="9"/>
      <c r="H123" s="9"/>
      <c r="I123" s="9"/>
      <c r="J123" s="10"/>
      <c r="K123" s="12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16"/>
      <c r="B124" s="18"/>
      <c r="C124" s="12"/>
      <c r="D124" s="12"/>
      <c r="E124" s="12"/>
      <c r="F124" s="12"/>
      <c r="G124" s="9"/>
      <c r="H124" s="9"/>
      <c r="I124" s="9"/>
      <c r="J124" s="10"/>
      <c r="K124" s="12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16"/>
      <c r="B125" s="23"/>
      <c r="C125" s="12"/>
      <c r="D125" s="12"/>
      <c r="E125" s="12"/>
      <c r="F125" s="12"/>
      <c r="G125" s="9"/>
      <c r="H125" s="9"/>
      <c r="I125" s="9"/>
      <c r="J125" s="10"/>
      <c r="K125" s="12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16"/>
      <c r="B126" s="26"/>
      <c r="C126" s="12"/>
      <c r="D126" s="12"/>
      <c r="E126" s="12"/>
      <c r="F126" s="12"/>
      <c r="G126" s="9"/>
      <c r="H126" s="9"/>
      <c r="I126" s="9"/>
      <c r="J126" s="10"/>
      <c r="K126" s="12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16"/>
      <c r="B127" s="26"/>
      <c r="C127" s="12"/>
      <c r="D127" s="12"/>
      <c r="E127" s="12"/>
      <c r="F127" s="12"/>
      <c r="G127" s="9"/>
      <c r="H127" s="9"/>
      <c r="I127" s="9"/>
      <c r="J127" s="10"/>
      <c r="K127" s="12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16"/>
      <c r="B128" s="23"/>
      <c r="C128" s="12"/>
      <c r="D128" s="12"/>
      <c r="E128" s="12"/>
      <c r="F128" s="12"/>
      <c r="G128" s="9"/>
      <c r="H128" s="9"/>
      <c r="I128" s="9"/>
      <c r="J128" s="10"/>
      <c r="K128" s="12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16"/>
      <c r="B129" s="26"/>
      <c r="C129" s="12"/>
      <c r="D129" s="12"/>
      <c r="E129" s="12"/>
      <c r="F129" s="12"/>
      <c r="G129" s="9"/>
      <c r="H129" s="9"/>
      <c r="I129" s="9"/>
      <c r="J129" s="10"/>
      <c r="K129" s="12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16"/>
      <c r="B130" s="23"/>
      <c r="C130" s="12"/>
      <c r="D130" s="12"/>
      <c r="E130" s="12"/>
      <c r="F130" s="12"/>
      <c r="G130" s="9"/>
      <c r="H130" s="9"/>
      <c r="I130" s="9"/>
      <c r="J130" s="10"/>
      <c r="K130" s="12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16"/>
      <c r="B131" s="26"/>
      <c r="C131" s="12"/>
      <c r="D131" s="12"/>
      <c r="E131" s="12"/>
      <c r="F131" s="12"/>
      <c r="G131" s="9"/>
      <c r="H131" s="9"/>
      <c r="I131" s="9"/>
      <c r="J131" s="10"/>
      <c r="K131" s="12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16"/>
      <c r="B132" s="14"/>
      <c r="C132" s="12"/>
      <c r="D132" s="12"/>
      <c r="E132" s="12"/>
      <c r="F132" s="12"/>
      <c r="G132" s="9"/>
      <c r="H132" s="9"/>
      <c r="I132" s="9"/>
      <c r="J132" s="10"/>
      <c r="K132" s="12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16"/>
      <c r="B133" s="14"/>
      <c r="C133" s="12"/>
      <c r="D133" s="12"/>
      <c r="E133" s="12"/>
      <c r="F133" s="12"/>
      <c r="G133" s="9"/>
      <c r="H133" s="9"/>
      <c r="I133" s="9"/>
      <c r="J133" s="10"/>
      <c r="K133" s="12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16"/>
      <c r="B134" s="14"/>
      <c r="C134" s="12"/>
      <c r="D134" s="12"/>
      <c r="E134" s="12"/>
      <c r="F134" s="12"/>
      <c r="G134" s="9"/>
      <c r="H134" s="9"/>
      <c r="I134" s="9"/>
      <c r="J134" s="10"/>
      <c r="K134" s="12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16"/>
      <c r="B135" s="18"/>
      <c r="C135" s="12"/>
      <c r="D135" s="12"/>
      <c r="E135" s="12"/>
      <c r="F135" s="12"/>
      <c r="G135" s="9"/>
      <c r="H135" s="9"/>
      <c r="I135" s="9"/>
      <c r="J135" s="10"/>
      <c r="K135" s="12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16"/>
      <c r="B136" s="14"/>
      <c r="C136" s="21"/>
      <c r="D136" s="21"/>
      <c r="E136" s="21"/>
      <c r="F136" s="21"/>
      <c r="G136" s="20"/>
      <c r="H136" s="20"/>
      <c r="I136" s="20"/>
      <c r="J136" s="28"/>
      <c r="K136" s="12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16"/>
      <c r="B137" s="29"/>
      <c r="C137" s="12"/>
      <c r="D137" s="12"/>
      <c r="E137" s="12"/>
      <c r="F137" s="12"/>
      <c r="G137" s="9"/>
      <c r="H137" s="9"/>
      <c r="I137" s="9"/>
      <c r="J137" s="10"/>
      <c r="K137" s="19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16"/>
      <c r="B138" s="29"/>
      <c r="C138" s="12"/>
      <c r="D138" s="12"/>
      <c r="E138" s="12"/>
      <c r="F138" s="12"/>
      <c r="G138" s="9"/>
      <c r="H138" s="9"/>
      <c r="I138" s="9"/>
      <c r="J138" s="10"/>
      <c r="K138" s="19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16"/>
      <c r="B139" s="29"/>
      <c r="C139" s="12"/>
      <c r="D139" s="12"/>
      <c r="E139" s="12"/>
      <c r="F139" s="12"/>
      <c r="G139" s="9"/>
      <c r="H139" s="9"/>
      <c r="I139" s="9"/>
      <c r="J139" s="10"/>
      <c r="K139" s="19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16"/>
      <c r="B140" s="29"/>
      <c r="C140" s="12"/>
      <c r="D140" s="12"/>
      <c r="E140" s="12"/>
      <c r="F140" s="12"/>
      <c r="G140" s="9"/>
      <c r="H140" s="9"/>
      <c r="I140" s="9"/>
      <c r="J140" s="10"/>
      <c r="K140" s="19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16"/>
      <c r="B141" s="14"/>
      <c r="C141" s="12"/>
      <c r="D141" s="12"/>
      <c r="E141" s="12"/>
      <c r="F141" s="12"/>
      <c r="G141" s="9"/>
      <c r="H141" s="9"/>
      <c r="I141" s="9"/>
      <c r="J141" s="10"/>
      <c r="K141" s="12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16"/>
      <c r="B142" s="18"/>
      <c r="C142" s="24"/>
      <c r="D142" s="24"/>
      <c r="E142" s="24"/>
      <c r="F142" s="24"/>
      <c r="G142" s="9"/>
      <c r="H142" s="9"/>
      <c r="I142" s="9"/>
      <c r="J142" s="10"/>
      <c r="K142" s="12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16"/>
      <c r="B143" s="14"/>
      <c r="C143" s="21"/>
      <c r="D143" s="21"/>
      <c r="E143" s="21"/>
      <c r="F143" s="21"/>
      <c r="G143" s="22"/>
      <c r="H143" s="22"/>
      <c r="I143" s="9"/>
      <c r="J143" s="10"/>
      <c r="K143" s="12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16"/>
      <c r="B144" s="18"/>
      <c r="C144" s="12"/>
      <c r="D144" s="12"/>
      <c r="E144" s="12"/>
      <c r="F144" s="12"/>
      <c r="G144" s="9"/>
      <c r="H144" s="9"/>
      <c r="I144" s="9"/>
      <c r="J144" s="10"/>
      <c r="K144" s="12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16"/>
      <c r="B145" s="49"/>
      <c r="C145" s="21"/>
      <c r="D145" s="21"/>
      <c r="E145" s="21"/>
      <c r="F145" s="21"/>
      <c r="G145" s="42"/>
      <c r="H145" s="42"/>
      <c r="I145" s="42"/>
      <c r="J145" s="10"/>
      <c r="K145" s="12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4"/>
      <c r="B146" s="4"/>
      <c r="C146" s="8"/>
      <c r="D146" s="8"/>
      <c r="E146" s="8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4"/>
      <c r="B147" s="4"/>
      <c r="C147" s="8"/>
      <c r="D147" s="8"/>
      <c r="E147" s="8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4"/>
      <c r="B148" s="4"/>
      <c r="C148" s="8"/>
      <c r="D148" s="8"/>
      <c r="E148" s="8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4"/>
      <c r="B149" s="4"/>
      <c r="C149" s="8"/>
      <c r="D149" s="8"/>
      <c r="E149" s="8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4"/>
      <c r="B150" s="4"/>
      <c r="C150" s="8"/>
      <c r="D150" s="8"/>
      <c r="E150" s="8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4"/>
      <c r="B151" s="4"/>
      <c r="C151" s="8"/>
      <c r="D151" s="8"/>
      <c r="E151" s="8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4"/>
      <c r="B152" s="4"/>
      <c r="C152" s="8"/>
      <c r="D152" s="8"/>
      <c r="E152" s="8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4"/>
      <c r="B153" s="4"/>
      <c r="C153" s="8"/>
      <c r="D153" s="8"/>
      <c r="E153" s="8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4"/>
      <c r="B154" s="4"/>
      <c r="C154" s="8"/>
      <c r="D154" s="8"/>
      <c r="E154" s="8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>
      <c r="A155" s="4"/>
      <c r="B155" s="4"/>
      <c r="C155" s="8"/>
      <c r="D155" s="8"/>
      <c r="E155" s="8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>
      <c r="A156" s="4"/>
      <c r="B156" s="4"/>
      <c r="C156" s="8"/>
      <c r="D156" s="8"/>
      <c r="E156" s="8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>
      <c r="A157" s="4"/>
      <c r="B157" s="4"/>
      <c r="C157" s="8"/>
      <c r="D157" s="8"/>
      <c r="E157" s="8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>
      <c r="A158" s="4"/>
      <c r="B158" s="4"/>
      <c r="C158" s="8"/>
      <c r="D158" s="8"/>
      <c r="E158" s="8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>
      <c r="A159" s="4"/>
      <c r="B159" s="4"/>
      <c r="C159" s="8"/>
      <c r="D159" s="8"/>
      <c r="E159" s="8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>
      <c r="A160" s="4"/>
      <c r="B160" s="4"/>
      <c r="C160" s="8"/>
      <c r="D160" s="8"/>
      <c r="E160" s="8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>
      <c r="A161" s="4"/>
      <c r="B161" s="4"/>
      <c r="C161" s="8"/>
      <c r="D161" s="8"/>
      <c r="E161" s="8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>
      <c r="A162" s="4"/>
      <c r="B162" s="4"/>
      <c r="C162" s="8"/>
      <c r="D162" s="8"/>
      <c r="E162" s="8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>
      <c r="A163" s="4"/>
      <c r="B163" s="4"/>
      <c r="C163" s="8"/>
      <c r="D163" s="8"/>
      <c r="E163" s="8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>
      <c r="A164" s="4"/>
      <c r="B164" s="4"/>
      <c r="C164" s="8"/>
      <c r="D164" s="8"/>
      <c r="E164" s="8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>
      <c r="A165" s="4"/>
      <c r="B165" s="4"/>
      <c r="C165" s="8"/>
      <c r="D165" s="8"/>
      <c r="E165" s="8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>
      <c r="A166" s="4"/>
      <c r="B166" s="4"/>
      <c r="C166" s="8"/>
      <c r="D166" s="8"/>
      <c r="E166" s="8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>
      <c r="A167" s="4"/>
      <c r="B167" s="4"/>
      <c r="C167" s="8"/>
      <c r="D167" s="8"/>
      <c r="E167" s="8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4"/>
      <c r="B168" s="4"/>
      <c r="C168" s="8"/>
      <c r="D168" s="8"/>
      <c r="E168" s="8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>
      <c r="A169" s="4"/>
      <c r="B169" s="4"/>
      <c r="C169" s="8"/>
      <c r="D169" s="8"/>
      <c r="E169" s="8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>
      <c r="A170" s="4"/>
      <c r="B170" s="4"/>
      <c r="C170" s="8"/>
      <c r="D170" s="8"/>
      <c r="E170" s="8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>
      <c r="A171" s="4"/>
      <c r="B171" s="4"/>
      <c r="C171" s="8"/>
      <c r="D171" s="8"/>
      <c r="E171" s="8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>
      <c r="A172" s="4"/>
      <c r="B172" s="4"/>
      <c r="C172" s="8"/>
      <c r="D172" s="8"/>
      <c r="E172" s="8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4"/>
      <c r="B173" s="4"/>
      <c r="C173" s="8"/>
      <c r="D173" s="8"/>
      <c r="E173" s="8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4"/>
      <c r="B174" s="4"/>
      <c r="C174" s="8"/>
      <c r="D174" s="8"/>
      <c r="E174" s="8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>
      <c r="A175" s="4"/>
      <c r="B175" s="4"/>
      <c r="C175" s="8"/>
      <c r="D175" s="8"/>
      <c r="E175" s="8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>
      <c r="A176" s="4"/>
      <c r="B176" s="4"/>
      <c r="C176" s="8"/>
      <c r="D176" s="8"/>
      <c r="E176" s="8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>
      <c r="A177" s="4"/>
      <c r="B177" s="4"/>
      <c r="C177" s="8"/>
      <c r="D177" s="8"/>
      <c r="E177" s="8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4"/>
      <c r="B178" s="4"/>
      <c r="C178" s="8"/>
      <c r="D178" s="8"/>
      <c r="E178" s="8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4"/>
      <c r="B179" s="4"/>
      <c r="C179" s="8"/>
      <c r="D179" s="8"/>
      <c r="E179" s="8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4"/>
      <c r="B180" s="4"/>
      <c r="C180" s="8"/>
      <c r="D180" s="8"/>
      <c r="E180" s="8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>
      <c r="A181" s="4"/>
      <c r="B181" s="4"/>
      <c r="C181" s="8"/>
      <c r="D181" s="8"/>
      <c r="E181" s="8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>
      <c r="A182" s="4"/>
      <c r="B182" s="4"/>
      <c r="C182" s="8"/>
      <c r="D182" s="8"/>
      <c r="E182" s="8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>
      <c r="A183" s="4"/>
      <c r="B183" s="4"/>
      <c r="C183" s="8"/>
      <c r="D183" s="8"/>
      <c r="E183" s="8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>
      <c r="A184" s="4"/>
      <c r="B184" s="4"/>
      <c r="C184" s="8"/>
      <c r="D184" s="8"/>
      <c r="E184" s="8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>
      <c r="A185" s="4"/>
      <c r="B185" s="4"/>
      <c r="C185" s="8"/>
      <c r="D185" s="8"/>
      <c r="E185" s="8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>
      <c r="A186" s="4"/>
      <c r="B186" s="4"/>
      <c r="C186" s="8"/>
      <c r="D186" s="8"/>
      <c r="E186" s="8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4"/>
      <c r="B187" s="4"/>
      <c r="C187" s="8"/>
      <c r="D187" s="8"/>
      <c r="E187" s="8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4"/>
      <c r="B188" s="4"/>
      <c r="C188" s="8"/>
      <c r="D188" s="8"/>
      <c r="E188" s="8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4"/>
      <c r="B189" s="4"/>
      <c r="C189" s="8"/>
      <c r="D189" s="8"/>
      <c r="E189" s="8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>
      <c r="A190" s="4"/>
      <c r="B190" s="4"/>
      <c r="C190" s="8"/>
      <c r="D190" s="8"/>
      <c r="E190" s="8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>
      <c r="A191" s="4"/>
      <c r="B191" s="4"/>
      <c r="C191" s="8"/>
      <c r="D191" s="8"/>
      <c r="E191" s="8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>
      <c r="A192" s="4"/>
      <c r="B192" s="4"/>
      <c r="C192" s="8"/>
      <c r="D192" s="8"/>
      <c r="E192" s="8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>
      <c r="A193" s="4"/>
      <c r="B193" s="4"/>
      <c r="C193" s="8"/>
      <c r="D193" s="8"/>
      <c r="E193" s="8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>
      <c r="A194" s="4"/>
      <c r="B194" s="4"/>
      <c r="C194" s="8"/>
      <c r="D194" s="8"/>
      <c r="E194" s="8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>
      <c r="A195" s="4"/>
      <c r="B195" s="4"/>
      <c r="C195" s="8"/>
      <c r="D195" s="8"/>
      <c r="E195" s="8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>
      <c r="A196" s="4"/>
      <c r="B196" s="4"/>
      <c r="C196" s="8"/>
      <c r="D196" s="8"/>
      <c r="E196" s="8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>
      <c r="A197" s="4"/>
      <c r="B197" s="4"/>
      <c r="C197" s="8"/>
      <c r="D197" s="8"/>
      <c r="E197" s="8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4"/>
      <c r="B198" s="4"/>
      <c r="C198" s="8"/>
      <c r="D198" s="8"/>
      <c r="E198" s="8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4"/>
      <c r="B199" s="4"/>
      <c r="C199" s="8"/>
      <c r="D199" s="8"/>
      <c r="E199" s="8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>
      <c r="A200" s="4"/>
      <c r="B200" s="4"/>
      <c r="C200" s="8"/>
      <c r="D200" s="8"/>
      <c r="E200" s="8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>
      <c r="A201" s="4"/>
      <c r="B201" s="4"/>
      <c r="C201" s="8"/>
      <c r="D201" s="8"/>
      <c r="E201" s="8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>
      <c r="A202" s="4"/>
      <c r="B202" s="4"/>
      <c r="C202" s="8"/>
      <c r="D202" s="8"/>
      <c r="E202" s="8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>
      <c r="A203" s="4"/>
      <c r="B203" s="4"/>
      <c r="C203" s="8"/>
      <c r="D203" s="8"/>
      <c r="E203" s="8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>
      <c r="A204" s="4"/>
      <c r="B204" s="4"/>
      <c r="C204" s="8"/>
      <c r="D204" s="8"/>
      <c r="E204" s="8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>
      <c r="A205" s="4"/>
      <c r="B205" s="4"/>
      <c r="C205" s="8"/>
      <c r="D205" s="8"/>
      <c r="E205" s="8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>
      <c r="A206" s="4"/>
      <c r="B206" s="4"/>
      <c r="C206" s="8"/>
      <c r="D206" s="8"/>
      <c r="E206" s="8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>
      <c r="A207" s="4"/>
      <c r="B207" s="4"/>
      <c r="C207" s="8"/>
      <c r="D207" s="8"/>
      <c r="E207" s="8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>
      <c r="A208" s="4"/>
      <c r="B208" s="4"/>
      <c r="C208" s="8"/>
      <c r="D208" s="8"/>
      <c r="E208" s="8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>
      <c r="A209" s="4"/>
      <c r="B209" s="4"/>
      <c r="C209" s="8"/>
      <c r="D209" s="8"/>
      <c r="E209" s="8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>
      <c r="A210" s="4"/>
      <c r="B210" s="4"/>
      <c r="C210" s="8"/>
      <c r="D210" s="8"/>
      <c r="E210" s="8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>
      <c r="A211" s="4"/>
      <c r="B211" s="4"/>
      <c r="C211" s="8"/>
      <c r="D211" s="8"/>
      <c r="E211" s="8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>
      <c r="A212" s="4"/>
      <c r="B212" s="4"/>
      <c r="C212" s="8"/>
      <c r="D212" s="8"/>
      <c r="E212" s="8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>
      <c r="A213" s="4"/>
      <c r="B213" s="4"/>
      <c r="C213" s="8"/>
      <c r="D213" s="8"/>
      <c r="E213" s="8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>
      <c r="A214" s="4"/>
      <c r="B214" s="4"/>
      <c r="C214" s="8"/>
      <c r="D214" s="8"/>
      <c r="E214" s="8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>
      <c r="A215" s="4"/>
      <c r="B215" s="4"/>
      <c r="C215" s="8"/>
      <c r="D215" s="8"/>
      <c r="E215" s="8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>
      <c r="A216" s="4"/>
      <c r="B216" s="4"/>
      <c r="C216" s="8"/>
      <c r="D216" s="8"/>
      <c r="E216" s="8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>
      <c r="A217" s="4"/>
      <c r="B217" s="4"/>
      <c r="C217" s="8"/>
      <c r="D217" s="8"/>
      <c r="E217" s="8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>
      <c r="A218" s="4"/>
      <c r="B218" s="4"/>
      <c r="C218" s="8"/>
      <c r="D218" s="8"/>
      <c r="E218" s="8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>
      <c r="A219" s="4"/>
      <c r="B219" s="4"/>
      <c r="C219" s="8"/>
      <c r="D219" s="8"/>
      <c r="E219" s="8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>
      <c r="A220" s="4"/>
      <c r="B220" s="4"/>
      <c r="C220" s="8"/>
      <c r="D220" s="8"/>
      <c r="E220" s="8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>
      <c r="A221" s="4"/>
      <c r="B221" s="4"/>
      <c r="C221" s="8"/>
      <c r="D221" s="8"/>
      <c r="E221" s="8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>
      <c r="A222" s="4"/>
      <c r="B222" s="4"/>
      <c r="C222" s="8"/>
      <c r="D222" s="8"/>
      <c r="E222" s="8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>
      <c r="A223" s="4"/>
      <c r="B223" s="4"/>
      <c r="C223" s="8"/>
      <c r="D223" s="8"/>
      <c r="E223" s="8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>
      <c r="A224" s="4"/>
      <c r="B224" s="4"/>
      <c r="C224" s="8"/>
      <c r="D224" s="8"/>
      <c r="E224" s="8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>
      <c r="A225" s="4"/>
      <c r="B225" s="4"/>
      <c r="C225" s="8"/>
      <c r="D225" s="8"/>
      <c r="E225" s="8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>
      <c r="A226" s="4"/>
      <c r="B226" s="4"/>
      <c r="C226" s="8"/>
      <c r="D226" s="8"/>
      <c r="E226" s="8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</sheetData>
  <sheetProtection/>
  <mergeCells count="18">
    <mergeCell ref="B46:J46"/>
    <mergeCell ref="B47:J47"/>
    <mergeCell ref="B52:J52"/>
    <mergeCell ref="J4:J6"/>
    <mergeCell ref="C5:C6"/>
    <mergeCell ref="D5:D6"/>
    <mergeCell ref="E5:E6"/>
    <mergeCell ref="F5:F6"/>
    <mergeCell ref="G5:G6"/>
    <mergeCell ref="H5:H6"/>
    <mergeCell ref="I5:I6"/>
    <mergeCell ref="A1:I1"/>
    <mergeCell ref="A2:I2"/>
    <mergeCell ref="A4:A6"/>
    <mergeCell ref="B4:B6"/>
    <mergeCell ref="C4:D4"/>
    <mergeCell ref="E4:F4"/>
    <mergeCell ref="G4:I4"/>
  </mergeCells>
  <printOptions/>
  <pageMargins left="0.5118110236220472" right="0.11811023622047245" top="0.15748031496062992" bottom="0.15748031496062992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 Газпромрегионгаз"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</dc:creator>
  <cp:keywords/>
  <dc:description/>
  <cp:lastModifiedBy>Макарова Ирина Юрьевна</cp:lastModifiedBy>
  <cp:lastPrinted>2015-07-03T11:55:32Z</cp:lastPrinted>
  <dcterms:created xsi:type="dcterms:W3CDTF">2009-07-21T07:46:14Z</dcterms:created>
  <dcterms:modified xsi:type="dcterms:W3CDTF">2015-07-06T11:26:57Z</dcterms:modified>
  <cp:category/>
  <cp:version/>
  <cp:contentType/>
  <cp:contentStatus/>
</cp:coreProperties>
</file>